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350" activeTab="0"/>
  </bookViews>
  <sheets>
    <sheet name="на подпись" sheetId="1" r:id="rId1"/>
  </sheets>
  <definedNames>
    <definedName name="_xlnm.Print_Titles" localSheetId="0">'на подпись'!$5:$6</definedName>
    <definedName name="_xlnm.Print_Area" localSheetId="0">'на подпись'!$A$1:$G$59</definedName>
  </definedNames>
  <calcPr fullCalcOnLoad="1"/>
</workbook>
</file>

<file path=xl/sharedStrings.xml><?xml version="1.0" encoding="utf-8"?>
<sst xmlns="http://schemas.openxmlformats.org/spreadsheetml/2006/main" count="94" uniqueCount="92">
  <si>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</si>
  <si>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</si>
  <si>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</si>
  <si>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</si>
  <si>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Доходы</t>
  </si>
  <si>
    <t>Наименование показателя</t>
  </si>
  <si>
    <t>Жилищно-коммунальное хозяйство</t>
  </si>
  <si>
    <t>налоги на прибыль, доходы</t>
  </si>
  <si>
    <t>налоги  на товары (работы, услуги), реализуемые на территории  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</si>
  <si>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</si>
  <si>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</si>
  <si>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</si>
  <si>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</si>
  <si>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</si>
  <si>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</si>
  <si>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</si>
  <si>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</si>
  <si>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</si>
  <si>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</si>
  <si>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</si>
  <si>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</si>
  <si>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безвозмездные поступления от государственных (муниципальных) организаций</t>
  </si>
  <si>
    <t>Социальная политика</t>
  </si>
  <si>
    <t>(тыс. рублей)</t>
  </si>
  <si>
    <t>Национальная оборона</t>
  </si>
  <si>
    <t>Результат исполнения бюджета (дефицит "--", профицит "+")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</si>
  <si>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</si>
  <si>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</si>
  <si>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</si>
  <si>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</si>
  <si>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</si>
  <si>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Безвозмездные поступления</t>
  </si>
  <si>
    <t>Всего:</t>
  </si>
  <si>
    <t>Источники внутреннего финансирования дефицита областного бюджета</t>
  </si>
  <si>
    <t>безвозмездные поступления от негосударственных  организаций</t>
  </si>
  <si>
    <t>КБК</t>
  </si>
  <si>
    <t>0100</t>
  </si>
  <si>
    <t>0104</t>
  </si>
  <si>
    <t>0106</t>
  </si>
  <si>
    <t>0113</t>
  </si>
  <si>
    <t>0200</t>
  </si>
  <si>
    <t>0203</t>
  </si>
  <si>
    <t>0500</t>
  </si>
  <si>
    <t>0503</t>
  </si>
  <si>
    <t>1000</t>
  </si>
  <si>
    <t>1001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</si>
  <si>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</si>
  <si>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</si>
  <si>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</si>
  <si>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</si>
  <si>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Благоустройство</t>
  </si>
  <si>
    <t>Пенсионное обеспечение</t>
  </si>
  <si>
    <t>1 01 00000 00 0000 000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</si>
  <si>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</si>
  <si>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</si>
  <si>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</si>
  <si>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1 06 00000 00 0000 000</t>
  </si>
  <si>
    <t>1 08 00000 00 0000 000</t>
  </si>
  <si>
    <t>1 11 00000 00 0000 000</t>
  </si>
  <si>
    <t>2 00 00000 00 0000 000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</si>
  <si>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</si>
  <si>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</si>
  <si>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0111</t>
  </si>
  <si>
    <t>Резервные фонды</t>
  </si>
  <si>
    <t>0107</t>
  </si>
  <si>
    <t>Обеспечение проведения выборов и референдумов</t>
  </si>
  <si>
    <t>0400</t>
  </si>
  <si>
    <t>0409</t>
  </si>
  <si>
    <t>0412</t>
  </si>
  <si>
    <t>0700</t>
  </si>
  <si>
    <t>0705</t>
  </si>
  <si>
    <t>Национальная экономика</t>
  </si>
  <si>
    <t>Дорожное хозяйство(дорожные фонды)</t>
  </si>
  <si>
    <t>Другие вопросы в области национальной экономики</t>
  </si>
  <si>
    <t>Образование</t>
  </si>
  <si>
    <t>Профессиональная подготовка, переподготовка и повышение квалификации</t>
  </si>
  <si>
    <t>прочие безвозмездные поступления</t>
  </si>
  <si>
    <t>Кассовое исполнение
 за  январь-июнь 2021 года</t>
  </si>
  <si>
    <t>0502</t>
  </si>
  <si>
    <t>Коммунальное хозяйство</t>
  </si>
  <si>
    <t>2 11 00000 00 0000 000</t>
  </si>
  <si>
    <t>3 11 00000 00 0000 000</t>
  </si>
  <si>
    <t>4 11 00000 00 0000 000</t>
  </si>
  <si>
    <t>5 11 00000 00 0000 000</t>
  </si>
  <si>
    <t>6 11 00000 00 0000 000</t>
  </si>
  <si>
    <t>1 17 00000 00 0000 000</t>
  </si>
  <si>
    <t>инициативные платежи</t>
  </si>
  <si>
    <t>Сведения об исполнении бюджета Большекарайского муниципального образования Романовского муниципального района Саратовской области за 1 полугодие 2022 года</t>
  </si>
  <si>
    <t>Бюджетные назначения на 2022 год</t>
  </si>
  <si>
    <t>Кассовое исполнение
 за  январь-июнь 2022 года</t>
  </si>
  <si>
    <t>% исполнения к плану 2022 года</t>
  </si>
  <si>
    <t>% исполнения 2022 года к 2021 году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</si>
</sst>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37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72" fontId="0" fillId="33" borderId="10" xfId="0" applyNumberFormat="1" applyFont="1" applyFill="1" applyBorder="1" applyAlignment="1">
      <alignment/>
    </xf>
    <xf numFmtId="172" fontId="0" fillId="33" borderId="10" xfId="0" applyNumberFormat="1" applyFill="1" applyBorder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vertical="justify" wrapText="1"/>
    </xf>
    <xf numFmtId="172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justify" wrapText="1" indent="3"/>
    </xf>
    <xf numFmtId="172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 vertical="top" wrapText="1" indent="3" readingOrder="1"/>
    </xf>
    <xf numFmtId="0" fontId="0" fillId="33" borderId="10" xfId="0" applyFont="1" applyFill="1" applyBorder="1" applyAlignment="1">
      <alignment horizontal="left" vertical="top" wrapText="1" indent="3"/>
    </xf>
    <xf numFmtId="0" fontId="2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left" vertical="top" wrapText="1" indent="3" readingOrder="1"/>
    </xf>
    <xf numFmtId="172" fontId="2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17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right"/>
    </xf>
    <xf numFmtId="0" fontId="0" fillId="0" borderId="12" xfId="0" applyBorder="1" applyAlignment="1">
      <alignment/>
    </xf>
    <xf numFmtId="49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3" fontId="2" fillId="33" borderId="10" xfId="0" applyNumberFormat="1" applyFont="1" applyFill="1" applyBorder="1" applyAlignment="1">
      <alignment vertical="top" wrapText="1"/>
    </xf>
    <xf numFmtId="173" fontId="0" fillId="33" borderId="10" xfId="0" applyNumberFormat="1" applyFont="1" applyFill="1" applyBorder="1" applyAlignment="1">
      <alignment wrapText="1"/>
    </xf>
    <xf numFmtId="173" fontId="2" fillId="33" borderId="10" xfId="0" applyNumberFormat="1" applyFont="1" applyFill="1" applyBorder="1" applyAlignment="1">
      <alignment wrapText="1"/>
    </xf>
    <xf numFmtId="173" fontId="0" fillId="33" borderId="10" xfId="0" applyNumberFormat="1" applyFill="1" applyBorder="1" applyAlignment="1">
      <alignment wrapText="1"/>
    </xf>
    <xf numFmtId="173" fontId="2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73" fontId="2" fillId="33" borderId="10" xfId="0" applyNumberFormat="1" applyFont="1" applyFill="1" applyBorder="1" applyAlignment="1">
      <alignment/>
    </xf>
    <xf numFmtId="173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vertical="top" wrapText="1"/>
    </xf>
    <xf numFmtId="172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left" vertical="top" wrapText="1" indent="3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="110" zoomScaleNormal="110" zoomScalePageLayoutView="0" workbookViewId="0" topLeftCell="A1">
      <selection activeCell="F58" sqref="F58"/>
    </sheetView>
  </sheetViews>
  <sheetFormatPr defaultColWidth="9.140625" defaultRowHeight="12"/>
  <cols>
    <col min="1" max="1" width="23.140625" style="0" customWidth="1"/>
    <col min="2" max="2" width="56.421875" style="6" customWidth="1"/>
    <col min="3" max="3" width="17.7109375" style="6" customWidth="1"/>
    <col min="4" max="4" width="16.7109375" style="6" customWidth="1"/>
    <col min="5" max="5" width="16.00390625" style="6" customWidth="1"/>
    <col min="6" max="6" width="14.8515625" style="7" customWidth="1"/>
    <col min="7" max="7" width="16.140625" style="0" customWidth="1"/>
    <col min="8" max="8" width="12.28125" style="0" customWidth="1"/>
    <col min="9" max="9" width="11.7109375" style="0" bestFit="1" customWidth="1"/>
  </cols>
  <sheetData>
    <row r="1" spans="1:7" s="1" customFormat="1" ht="11.25" customHeight="1">
      <c r="A1" s="58" t="s">
        <v>87</v>
      </c>
      <c r="B1" s="58"/>
      <c r="C1" s="58"/>
      <c r="D1" s="58"/>
      <c r="E1" s="58"/>
      <c r="F1" s="58"/>
      <c r="G1" s="59"/>
    </row>
    <row r="2" spans="1:7" s="1" customFormat="1" ht="11.25" customHeight="1">
      <c r="A2" s="58"/>
      <c r="B2" s="58"/>
      <c r="C2" s="58"/>
      <c r="D2" s="58"/>
      <c r="E2" s="58"/>
      <c r="F2" s="58"/>
      <c r="G2" s="59"/>
    </row>
    <row r="3" spans="1:7" ht="48" customHeight="1">
      <c r="A3" s="58"/>
      <c r="B3" s="58"/>
      <c r="C3" s="58"/>
      <c r="D3" s="58"/>
      <c r="E3" s="58"/>
      <c r="F3" s="58"/>
      <c r="G3" s="59"/>
    </row>
    <row r="4" spans="1:7" s="1" customFormat="1" ht="11.25">
      <c r="A4" s="35"/>
      <c r="B4" s="36"/>
      <c r="C4" s="36"/>
      <c r="D4" s="36"/>
      <c r="E4" s="36"/>
      <c r="F4" s="37" t="s">
        <v>23</v>
      </c>
      <c r="G4" s="38"/>
    </row>
    <row r="5" spans="1:7" s="2" customFormat="1" ht="63" customHeight="1">
      <c r="A5" s="18" t="s">
        <v>35</v>
      </c>
      <c r="B5" s="19" t="s">
        <v>5</v>
      </c>
      <c r="C5" s="57" t="s">
        <v>77</v>
      </c>
      <c r="D5" s="57" t="s">
        <v>88</v>
      </c>
      <c r="E5" s="57" t="s">
        <v>89</v>
      </c>
      <c r="F5" s="57" t="s">
        <v>90</v>
      </c>
      <c r="G5" s="57" t="s">
        <v>91</v>
      </c>
    </row>
    <row r="6" spans="1:7" s="2" customFormat="1" ht="12" customHeight="1">
      <c r="A6" s="18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8">
        <v>7</v>
      </c>
    </row>
    <row r="7" spans="1:7" s="2" customFormat="1" ht="12" customHeight="1">
      <c r="A7" s="18"/>
      <c r="B7" s="60" t="s">
        <v>4</v>
      </c>
      <c r="C7" s="60"/>
      <c r="D7" s="61"/>
      <c r="E7" s="61"/>
      <c r="F7" s="61"/>
      <c r="G7" s="18"/>
    </row>
    <row r="8" spans="1:8" ht="11.25">
      <c r="A8" s="20"/>
      <c r="B8" s="21" t="s">
        <v>30</v>
      </c>
      <c r="C8" s="13">
        <f>SUM(C9:C23)</f>
        <v>1050.7</v>
      </c>
      <c r="D8" s="13">
        <f>SUM(D9:D23)</f>
        <v>6663.2</v>
      </c>
      <c r="E8" s="13">
        <f>SUM(E9:E23)</f>
        <v>3403.1</v>
      </c>
      <c r="F8" s="22">
        <f>E8/D8*100</f>
        <v>51.07305799015488</v>
      </c>
      <c r="G8" s="49">
        <f>E8/C8*100</f>
        <v>323.8888360140858</v>
      </c>
      <c r="H8" s="8"/>
    </row>
    <row r="9" spans="1:9" ht="12" customHeight="1">
      <c r="A9" s="20" t="s">
        <v>52</v>
      </c>
      <c r="B9" s="24" t="s">
        <v>7</v>
      </c>
      <c r="C9" s="9">
        <v>42.8</v>
      </c>
      <c r="D9" s="10">
        <v>140.4</v>
      </c>
      <c r="E9" s="9">
        <v>85.1</v>
      </c>
      <c r="F9" s="25">
        <f>E9/D9*100</f>
        <v>60.6125356125356</v>
      </c>
      <c r="G9" s="50">
        <f>E9/C9*100</f>
        <v>198.83177570093457</v>
      </c>
      <c r="H9" s="4"/>
      <c r="I9" s="4"/>
    </row>
    <row r="10" spans="1:7" ht="0.75" customHeight="1">
      <c r="A10" s="20"/>
      <c r="B10" s="26" t="s">
        <v>8</v>
      </c>
      <c r="C10" s="9"/>
      <c r="D10" s="10"/>
      <c r="E10" s="9"/>
      <c r="F10" s="25"/>
      <c r="G10" s="50"/>
    </row>
    <row r="11" spans="1:7" ht="26.25" customHeight="1">
      <c r="A11" s="20" t="s">
        <v>53</v>
      </c>
      <c r="B11" s="29" t="s">
        <v>54</v>
      </c>
      <c r="C11" s="9"/>
      <c r="D11" s="10">
        <v>2952.1</v>
      </c>
      <c r="E11" s="9">
        <v>1612.5</v>
      </c>
      <c r="F11" s="25"/>
      <c r="G11" s="50"/>
    </row>
    <row r="12" spans="1:7" ht="12" customHeight="1">
      <c r="A12" s="20" t="s">
        <v>55</v>
      </c>
      <c r="B12" s="27" t="s">
        <v>9</v>
      </c>
      <c r="C12" s="9">
        <v>467.7</v>
      </c>
      <c r="D12" s="10">
        <v>916.9</v>
      </c>
      <c r="E12" s="9">
        <v>1008.9</v>
      </c>
      <c r="F12" s="25">
        <f>E12/D12*100</f>
        <v>110.03380957574436</v>
      </c>
      <c r="G12" s="50">
        <f>E12/C12*100</f>
        <v>215.71520205259782</v>
      </c>
    </row>
    <row r="13" spans="1:7" ht="16.5" customHeight="1">
      <c r="A13" s="20" t="s">
        <v>56</v>
      </c>
      <c r="B13" s="27" t="s">
        <v>10</v>
      </c>
      <c r="C13" s="9">
        <v>316.6</v>
      </c>
      <c r="D13" s="10">
        <v>2106.9</v>
      </c>
      <c r="E13" s="9">
        <v>481.5</v>
      </c>
      <c r="F13" s="25">
        <f>E13/D13*100</f>
        <v>22.85348141819735</v>
      </c>
      <c r="G13" s="50">
        <f>E13/C13*100</f>
        <v>152.08464939987365</v>
      </c>
    </row>
    <row r="14" spans="1:7" ht="15.75" customHeight="1" hidden="1">
      <c r="A14" s="20"/>
      <c r="B14" s="26" t="s">
        <v>11</v>
      </c>
      <c r="C14" s="9"/>
      <c r="D14" s="10"/>
      <c r="E14" s="9"/>
      <c r="F14" s="25" t="e">
        <f>E14/D14*100</f>
        <v>#DIV/0!</v>
      </c>
      <c r="G14" s="50" t="e">
        <f>E14/C14*100</f>
        <v>#DIV/0!</v>
      </c>
    </row>
    <row r="15" spans="1:7" s="3" customFormat="1" ht="13.5" customHeight="1">
      <c r="A15" s="48" t="s">
        <v>57</v>
      </c>
      <c r="B15" s="27" t="s">
        <v>12</v>
      </c>
      <c r="C15" s="9">
        <v>0.4</v>
      </c>
      <c r="D15" s="10">
        <v>3</v>
      </c>
      <c r="E15" s="9">
        <v>0.2</v>
      </c>
      <c r="F15" s="25">
        <f>E15/D15*100</f>
        <v>6.666666666666667</v>
      </c>
      <c r="G15" s="50">
        <f>E15/C15*100</f>
        <v>50</v>
      </c>
    </row>
    <row r="16" spans="1:7" ht="28.5" customHeight="1" hidden="1">
      <c r="A16" s="20"/>
      <c r="B16" s="27" t="s">
        <v>13</v>
      </c>
      <c r="C16" s="9"/>
      <c r="D16" s="10"/>
      <c r="E16" s="9"/>
      <c r="F16" s="25"/>
      <c r="G16" s="50"/>
    </row>
    <row r="17" spans="1:7" ht="24" customHeight="1">
      <c r="A17" s="20" t="s">
        <v>58</v>
      </c>
      <c r="B17" s="27" t="s">
        <v>14</v>
      </c>
      <c r="C17" s="9">
        <v>213.2</v>
      </c>
      <c r="D17" s="10">
        <v>421.9</v>
      </c>
      <c r="E17" s="9">
        <v>179.9</v>
      </c>
      <c r="F17" s="25">
        <f>E17/D17*100</f>
        <v>42.64043612230387</v>
      </c>
      <c r="G17" s="50">
        <f>E17/C17*100</f>
        <v>84.38086303939963</v>
      </c>
    </row>
    <row r="18" spans="1:7" ht="11.25" hidden="1">
      <c r="A18" s="20" t="s">
        <v>80</v>
      </c>
      <c r="B18" s="27" t="s">
        <v>15</v>
      </c>
      <c r="C18" s="9"/>
      <c r="D18" s="10"/>
      <c r="E18" s="9"/>
      <c r="F18" s="25"/>
      <c r="G18" s="50"/>
    </row>
    <row r="19" spans="1:7" s="3" customFormat="1" ht="22.5" hidden="1">
      <c r="A19" s="20" t="s">
        <v>81</v>
      </c>
      <c r="B19" s="27" t="s">
        <v>16</v>
      </c>
      <c r="C19" s="9"/>
      <c r="D19" s="10"/>
      <c r="E19" s="9"/>
      <c r="F19" s="25"/>
      <c r="G19" s="46"/>
    </row>
    <row r="20" spans="1:7" ht="13.5" customHeight="1" hidden="1">
      <c r="A20" s="20" t="s">
        <v>82</v>
      </c>
      <c r="B20" s="27" t="s">
        <v>17</v>
      </c>
      <c r="C20" s="9"/>
      <c r="D20" s="10"/>
      <c r="E20" s="9"/>
      <c r="F20" s="25"/>
      <c r="G20" s="50"/>
    </row>
    <row r="21" spans="1:7" ht="11.25" hidden="1">
      <c r="A21" s="20" t="s">
        <v>83</v>
      </c>
      <c r="B21" s="27" t="s">
        <v>18</v>
      </c>
      <c r="C21" s="9"/>
      <c r="D21" s="10"/>
      <c r="E21" s="9"/>
      <c r="F21" s="25"/>
      <c r="G21" s="50"/>
    </row>
    <row r="22" spans="1:7" ht="11.25" hidden="1">
      <c r="A22" s="20" t="s">
        <v>84</v>
      </c>
      <c r="B22" s="27" t="s">
        <v>19</v>
      </c>
      <c r="C22" s="9"/>
      <c r="D22" s="10"/>
      <c r="E22" s="9"/>
      <c r="F22" s="25"/>
      <c r="G22" s="50"/>
    </row>
    <row r="23" spans="1:7" ht="11.25">
      <c r="A23" s="20" t="s">
        <v>85</v>
      </c>
      <c r="B23" s="56" t="s">
        <v>86</v>
      </c>
      <c r="C23" s="9">
        <v>10</v>
      </c>
      <c r="D23" s="10">
        <v>122</v>
      </c>
      <c r="E23" s="9">
        <v>35</v>
      </c>
      <c r="F23" s="25"/>
      <c r="G23" s="50"/>
    </row>
    <row r="24" spans="1:8" ht="15" customHeight="1">
      <c r="A24" s="20" t="s">
        <v>59</v>
      </c>
      <c r="B24" s="28" t="s">
        <v>31</v>
      </c>
      <c r="C24" s="13">
        <f>C25+C26+C27+C29+C30</f>
        <v>118.9</v>
      </c>
      <c r="D24" s="13">
        <f>D25+D26+D27+D28</f>
        <v>4748.5</v>
      </c>
      <c r="E24" s="13">
        <f>E25+E26+E27+E28</f>
        <v>4078.7</v>
      </c>
      <c r="F24" s="22">
        <f>E24/D24*100</f>
        <v>85.89449299778877</v>
      </c>
      <c r="G24" s="46">
        <f>E24/C24*100</f>
        <v>3430.3616484440704</v>
      </c>
      <c r="H24" s="8"/>
    </row>
    <row r="25" spans="1:7" ht="24.75" customHeight="1">
      <c r="A25" s="20"/>
      <c r="B25" s="27" t="s">
        <v>20</v>
      </c>
      <c r="C25" s="9">
        <v>118.9</v>
      </c>
      <c r="D25" s="10">
        <v>4748.5</v>
      </c>
      <c r="E25" s="9">
        <v>4078.7</v>
      </c>
      <c r="F25" s="25">
        <f>E25/D25*100</f>
        <v>85.89449299778877</v>
      </c>
      <c r="G25" s="50">
        <f>E25/C25*100</f>
        <v>3430.3616484440704</v>
      </c>
    </row>
    <row r="26" spans="1:7" ht="26.25" customHeight="1" hidden="1">
      <c r="A26" s="20"/>
      <c r="B26" s="26" t="s">
        <v>21</v>
      </c>
      <c r="C26" s="9"/>
      <c r="D26" s="10"/>
      <c r="E26" s="9"/>
      <c r="F26" s="25"/>
      <c r="G26" s="50"/>
    </row>
    <row r="27" spans="1:7" ht="25.5" customHeight="1" hidden="1">
      <c r="A27" s="20"/>
      <c r="B27" s="29" t="s">
        <v>34</v>
      </c>
      <c r="C27" s="9"/>
      <c r="D27" s="10"/>
      <c r="E27" s="9"/>
      <c r="F27" s="25" t="e">
        <f>E27/D27*100</f>
        <v>#DIV/0!</v>
      </c>
      <c r="G27" s="50" t="e">
        <f>E27/C27*100</f>
        <v>#DIV/0!</v>
      </c>
    </row>
    <row r="28" spans="1:7" ht="15.75" customHeight="1" hidden="1">
      <c r="A28" s="20"/>
      <c r="B28" s="29" t="s">
        <v>76</v>
      </c>
      <c r="C28" s="9"/>
      <c r="D28" s="10"/>
      <c r="E28" s="9"/>
      <c r="F28" s="25" t="e">
        <f>E28/D28*100</f>
        <v>#DIV/0!</v>
      </c>
      <c r="G28" s="50"/>
    </row>
    <row r="29" spans="1:7" ht="35.25" customHeight="1" hidden="1">
      <c r="A29" s="20"/>
      <c r="B29" s="27" t="s">
        <v>28</v>
      </c>
      <c r="C29" s="9"/>
      <c r="D29" s="10"/>
      <c r="E29" s="9"/>
      <c r="F29" s="25"/>
      <c r="G29" s="50"/>
    </row>
    <row r="30" spans="1:7" ht="27" customHeight="1" hidden="1">
      <c r="A30" s="20"/>
      <c r="B30" s="27" t="s">
        <v>29</v>
      </c>
      <c r="C30" s="9"/>
      <c r="D30" s="10"/>
      <c r="E30" s="9"/>
      <c r="F30" s="25"/>
      <c r="G30" s="50"/>
    </row>
    <row r="31" spans="1:9" ht="11.25">
      <c r="A31" s="20"/>
      <c r="B31" s="28" t="s">
        <v>32</v>
      </c>
      <c r="C31" s="13">
        <f>C8+C24</f>
        <v>1169.6000000000001</v>
      </c>
      <c r="D31" s="13">
        <f>D8+D24</f>
        <v>11411.7</v>
      </c>
      <c r="E31" s="13">
        <f>E8+E24</f>
        <v>7481.799999999999</v>
      </c>
      <c r="F31" s="30">
        <f>E31/D31*100</f>
        <v>65.56253669479568</v>
      </c>
      <c r="G31" s="49">
        <f>E31/C31*100</f>
        <v>639.68878248974</v>
      </c>
      <c r="H31" s="12"/>
      <c r="I31" s="1"/>
    </row>
    <row r="32" spans="1:9" ht="11.25">
      <c r="A32" s="20"/>
      <c r="B32" s="60" t="s">
        <v>1</v>
      </c>
      <c r="C32" s="60"/>
      <c r="D32" s="60"/>
      <c r="E32" s="60"/>
      <c r="F32" s="60"/>
      <c r="G32" s="20"/>
      <c r="H32" s="1"/>
      <c r="I32" s="1"/>
    </row>
    <row r="33" spans="1:9" s="3" customFormat="1" ht="11.25">
      <c r="A33" s="40" t="s">
        <v>36</v>
      </c>
      <c r="B33" s="28" t="s">
        <v>0</v>
      </c>
      <c r="C33" s="42">
        <f>SUM(C34:C39)</f>
        <v>1212.7</v>
      </c>
      <c r="D33" s="14">
        <f>SUM(D34:D39)</f>
        <v>3982.5</v>
      </c>
      <c r="E33" s="14">
        <f>SUM(E34:E39)</f>
        <v>1627.6000000000001</v>
      </c>
      <c r="F33" s="30">
        <f aca="true" t="shared" si="0" ref="F33:F52">E33/D33*100</f>
        <v>40.86880100439423</v>
      </c>
      <c r="G33" s="46">
        <f>E33/C33*100</f>
        <v>134.21291333388308</v>
      </c>
      <c r="H33" s="41"/>
      <c r="I33" s="41"/>
    </row>
    <row r="34" spans="1:9" s="55" customFormat="1" ht="22.5">
      <c r="A34" s="51" t="s">
        <v>60</v>
      </c>
      <c r="B34" s="52" t="s">
        <v>61</v>
      </c>
      <c r="C34" s="15">
        <v>235.3</v>
      </c>
      <c r="D34" s="15">
        <v>1137.5</v>
      </c>
      <c r="E34" s="15">
        <v>467.9</v>
      </c>
      <c r="F34" s="53">
        <f t="shared" si="0"/>
        <v>41.13406593406593</v>
      </c>
      <c r="G34" s="47">
        <f aca="true" t="shared" si="1" ref="G34:G52">E34/C34*100</f>
        <v>198.8525286867828</v>
      </c>
      <c r="H34" s="54"/>
      <c r="I34" s="54"/>
    </row>
    <row r="35" spans="1:9" ht="33.75">
      <c r="A35" s="39" t="s">
        <v>37</v>
      </c>
      <c r="B35" s="31" t="s">
        <v>46</v>
      </c>
      <c r="C35" s="16">
        <v>758.8</v>
      </c>
      <c r="D35" s="15">
        <v>2219.9</v>
      </c>
      <c r="E35" s="16">
        <v>951</v>
      </c>
      <c r="F35" s="53">
        <f t="shared" si="0"/>
        <v>42.83976755709716</v>
      </c>
      <c r="G35" s="47">
        <f t="shared" si="1"/>
        <v>125.3294675803901</v>
      </c>
      <c r="H35" s="1"/>
      <c r="I35" s="1"/>
    </row>
    <row r="36" spans="1:9" ht="33.75">
      <c r="A36" s="39" t="s">
        <v>38</v>
      </c>
      <c r="B36" s="31" t="s">
        <v>47</v>
      </c>
      <c r="C36" s="16">
        <v>64.9</v>
      </c>
      <c r="D36" s="15">
        <v>140</v>
      </c>
      <c r="E36" s="16">
        <v>70</v>
      </c>
      <c r="F36" s="53">
        <f t="shared" si="0"/>
        <v>50</v>
      </c>
      <c r="G36" s="47">
        <f t="shared" si="1"/>
        <v>107.85824345146378</v>
      </c>
      <c r="H36" s="1"/>
      <c r="I36" s="1"/>
    </row>
    <row r="37" spans="1:9" ht="11.25">
      <c r="A37" s="39" t="s">
        <v>64</v>
      </c>
      <c r="B37" s="31" t="s">
        <v>65</v>
      </c>
      <c r="C37" s="16"/>
      <c r="D37" s="15">
        <v>0</v>
      </c>
      <c r="E37" s="16"/>
      <c r="F37" s="53"/>
      <c r="G37" s="47"/>
      <c r="H37" s="1"/>
      <c r="I37" s="1"/>
    </row>
    <row r="38" spans="1:9" ht="11.25">
      <c r="A38" s="39" t="s">
        <v>62</v>
      </c>
      <c r="B38" s="34" t="s">
        <v>63</v>
      </c>
      <c r="C38" s="16"/>
      <c r="D38" s="15">
        <v>136.5</v>
      </c>
      <c r="E38" s="16">
        <v>0</v>
      </c>
      <c r="F38" s="53">
        <f t="shared" si="0"/>
        <v>0</v>
      </c>
      <c r="G38" s="47"/>
      <c r="H38" s="1"/>
      <c r="I38" s="1"/>
    </row>
    <row r="39" spans="1:9" ht="11.25">
      <c r="A39" s="39" t="s">
        <v>39</v>
      </c>
      <c r="B39" s="31" t="s">
        <v>48</v>
      </c>
      <c r="C39" s="16">
        <v>153.7</v>
      </c>
      <c r="D39" s="15">
        <v>348.6</v>
      </c>
      <c r="E39" s="16">
        <v>138.7</v>
      </c>
      <c r="F39" s="53">
        <f t="shared" si="0"/>
        <v>39.78772231784279</v>
      </c>
      <c r="G39" s="47">
        <f t="shared" si="1"/>
        <v>90.24072869225765</v>
      </c>
      <c r="H39" s="1"/>
      <c r="I39" s="1"/>
    </row>
    <row r="40" spans="1:9" s="3" customFormat="1" ht="11.25">
      <c r="A40" s="40" t="s">
        <v>40</v>
      </c>
      <c r="B40" s="28" t="s">
        <v>24</v>
      </c>
      <c r="C40" s="44">
        <f>C41</f>
        <v>35.5</v>
      </c>
      <c r="D40" s="14">
        <f>D41</f>
        <v>99.7</v>
      </c>
      <c r="E40" s="14">
        <f>E41</f>
        <v>37.8</v>
      </c>
      <c r="F40" s="30">
        <f t="shared" si="0"/>
        <v>37.91374122367101</v>
      </c>
      <c r="G40" s="46">
        <f t="shared" si="1"/>
        <v>106.47887323943661</v>
      </c>
      <c r="H40" s="41"/>
      <c r="I40" s="41"/>
    </row>
    <row r="41" spans="1:9" ht="11.25">
      <c r="A41" s="39" t="s">
        <v>41</v>
      </c>
      <c r="B41" s="31" t="s">
        <v>49</v>
      </c>
      <c r="C41" s="16">
        <v>35.5</v>
      </c>
      <c r="D41" s="16">
        <v>99.7</v>
      </c>
      <c r="E41" s="16">
        <v>37.8</v>
      </c>
      <c r="F41" s="53">
        <f t="shared" si="0"/>
        <v>37.91374122367101</v>
      </c>
      <c r="G41" s="47">
        <f t="shared" si="1"/>
        <v>106.47887323943661</v>
      </c>
      <c r="H41" s="1"/>
      <c r="I41" s="1"/>
    </row>
    <row r="42" spans="1:9" s="3" customFormat="1" ht="11.25">
      <c r="A42" s="40" t="s">
        <v>66</v>
      </c>
      <c r="B42" s="28" t="s">
        <v>71</v>
      </c>
      <c r="C42" s="44">
        <f>C43+C44</f>
        <v>46.8</v>
      </c>
      <c r="D42" s="14">
        <f>D43+D44</f>
        <v>7005.1</v>
      </c>
      <c r="E42" s="14">
        <f>E43+E44</f>
        <v>4149.5</v>
      </c>
      <c r="F42" s="30">
        <f t="shared" si="0"/>
        <v>59.235414198227</v>
      </c>
      <c r="G42" s="46">
        <f t="shared" si="1"/>
        <v>8866.452991452992</v>
      </c>
      <c r="H42" s="41"/>
      <c r="I42" s="41"/>
    </row>
    <row r="43" spans="1:9" ht="11.25">
      <c r="A43" s="39" t="s">
        <v>67</v>
      </c>
      <c r="B43" s="31" t="s">
        <v>72</v>
      </c>
      <c r="C43" s="16">
        <v>46.8</v>
      </c>
      <c r="D43" s="16">
        <v>6990.1</v>
      </c>
      <c r="E43" s="16">
        <v>4149.5</v>
      </c>
      <c r="F43" s="53">
        <f t="shared" si="0"/>
        <v>59.36252700247493</v>
      </c>
      <c r="G43" s="47">
        <f t="shared" si="1"/>
        <v>8866.452991452992</v>
      </c>
      <c r="H43" s="1"/>
      <c r="I43" s="1"/>
    </row>
    <row r="44" spans="1:9" ht="11.25">
      <c r="A44" s="39" t="s">
        <v>68</v>
      </c>
      <c r="B44" s="31" t="s">
        <v>73</v>
      </c>
      <c r="C44" s="16">
        <v>0</v>
      </c>
      <c r="D44" s="16">
        <v>15</v>
      </c>
      <c r="E44" s="16">
        <v>0</v>
      </c>
      <c r="F44" s="53">
        <f t="shared" si="0"/>
        <v>0</v>
      </c>
      <c r="G44" s="47"/>
      <c r="H44" s="1"/>
      <c r="I44" s="1"/>
    </row>
    <row r="45" spans="1:9" s="3" customFormat="1" ht="11.25">
      <c r="A45" s="40" t="s">
        <v>42</v>
      </c>
      <c r="B45" s="28" t="s">
        <v>6</v>
      </c>
      <c r="C45" s="44">
        <f>SUM(C46:C47)</f>
        <v>207.5</v>
      </c>
      <c r="D45" s="14">
        <f>SUM(D46:D47)</f>
        <v>1658.6</v>
      </c>
      <c r="E45" s="14">
        <f>SUM(E46:E47)</f>
        <v>280.5</v>
      </c>
      <c r="F45" s="30">
        <f t="shared" si="0"/>
        <v>16.911853370312315</v>
      </c>
      <c r="G45" s="46">
        <f t="shared" si="1"/>
        <v>135.18072289156626</v>
      </c>
      <c r="H45" s="41"/>
      <c r="I45" s="41"/>
    </row>
    <row r="46" spans="1:9" s="55" customFormat="1" ht="11.25">
      <c r="A46" s="51" t="s">
        <v>78</v>
      </c>
      <c r="B46" s="52" t="s">
        <v>79</v>
      </c>
      <c r="C46" s="15">
        <v>68.5</v>
      </c>
      <c r="D46" s="15">
        <v>411.6</v>
      </c>
      <c r="E46" s="15">
        <v>0</v>
      </c>
      <c r="F46" s="53">
        <f t="shared" si="0"/>
        <v>0</v>
      </c>
      <c r="G46" s="47"/>
      <c r="H46" s="54"/>
      <c r="I46" s="54"/>
    </row>
    <row r="47" spans="1:9" ht="11.25">
      <c r="A47" s="39" t="s">
        <v>43</v>
      </c>
      <c r="B47" s="31" t="s">
        <v>50</v>
      </c>
      <c r="C47" s="17">
        <v>139</v>
      </c>
      <c r="D47" s="16">
        <v>1247</v>
      </c>
      <c r="E47" s="17">
        <v>280.5</v>
      </c>
      <c r="F47" s="53">
        <f t="shared" si="0"/>
        <v>22.493985565356855</v>
      </c>
      <c r="G47" s="47">
        <f t="shared" si="1"/>
        <v>201.79856115107913</v>
      </c>
      <c r="H47" s="1"/>
      <c r="I47" s="1"/>
    </row>
    <row r="48" spans="1:9" s="3" customFormat="1" ht="11.25">
      <c r="A48" s="40" t="s">
        <v>69</v>
      </c>
      <c r="B48" s="28" t="s">
        <v>74</v>
      </c>
      <c r="C48" s="44">
        <f>C49</f>
        <v>0</v>
      </c>
      <c r="D48" s="14">
        <f>D49</f>
        <v>5</v>
      </c>
      <c r="E48" s="14">
        <f>E49</f>
        <v>4</v>
      </c>
      <c r="F48" s="30">
        <f t="shared" si="0"/>
        <v>80</v>
      </c>
      <c r="G48" s="46"/>
      <c r="H48" s="41"/>
      <c r="I48" s="41"/>
    </row>
    <row r="49" spans="1:9" ht="22.5">
      <c r="A49" s="39" t="s">
        <v>70</v>
      </c>
      <c r="B49" s="31" t="s">
        <v>75</v>
      </c>
      <c r="C49" s="17">
        <v>0</v>
      </c>
      <c r="D49" s="16">
        <v>5</v>
      </c>
      <c r="E49" s="17">
        <v>4</v>
      </c>
      <c r="F49" s="53">
        <f t="shared" si="0"/>
        <v>80</v>
      </c>
      <c r="G49" s="47"/>
      <c r="H49" s="1"/>
      <c r="I49" s="1"/>
    </row>
    <row r="50" spans="1:9" s="3" customFormat="1" ht="11.25">
      <c r="A50" s="40" t="s">
        <v>44</v>
      </c>
      <c r="B50" s="28" t="s">
        <v>22</v>
      </c>
      <c r="C50" s="44">
        <f>C51</f>
        <v>5</v>
      </c>
      <c r="D50" s="14">
        <f>D51</f>
        <v>9.9</v>
      </c>
      <c r="E50" s="14">
        <f>E51</f>
        <v>5</v>
      </c>
      <c r="F50" s="30">
        <f t="shared" si="0"/>
        <v>50.505050505050505</v>
      </c>
      <c r="G50" s="46">
        <f t="shared" si="1"/>
        <v>100</v>
      </c>
      <c r="H50" s="41"/>
      <c r="I50" s="41"/>
    </row>
    <row r="51" spans="1:9" ht="11.25">
      <c r="A51" s="39" t="s">
        <v>45</v>
      </c>
      <c r="B51" s="31" t="s">
        <v>51</v>
      </c>
      <c r="C51" s="16">
        <v>5</v>
      </c>
      <c r="D51" s="16">
        <v>9.9</v>
      </c>
      <c r="E51" s="16">
        <v>5</v>
      </c>
      <c r="F51" s="53">
        <f t="shared" si="0"/>
        <v>50.505050505050505</v>
      </c>
      <c r="G51" s="47">
        <f t="shared" si="1"/>
        <v>100</v>
      </c>
      <c r="H51" s="1"/>
      <c r="I51" s="1"/>
    </row>
    <row r="52" spans="1:9" ht="11.25">
      <c r="A52" s="20"/>
      <c r="B52" s="28" t="s">
        <v>32</v>
      </c>
      <c r="C52" s="44">
        <f>C33+C40+C45+C50+C42+C48</f>
        <v>1507.5</v>
      </c>
      <c r="D52" s="44">
        <f>D33+D40+D45+D50+D42+D48</f>
        <v>12760.8</v>
      </c>
      <c r="E52" s="44">
        <f>E33+E40+E45+E50+E42+E48</f>
        <v>6104.4</v>
      </c>
      <c r="F52" s="30">
        <f t="shared" si="0"/>
        <v>47.83712619898439</v>
      </c>
      <c r="G52" s="46">
        <f t="shared" si="1"/>
        <v>404.93532338308455</v>
      </c>
      <c r="H52" s="12"/>
      <c r="I52" s="1"/>
    </row>
    <row r="53" spans="1:9" ht="22.5">
      <c r="A53" s="20"/>
      <c r="B53" s="28" t="s">
        <v>25</v>
      </c>
      <c r="C53" s="44">
        <f>C31-C52</f>
        <v>-337.89999999999986</v>
      </c>
      <c r="D53" s="14">
        <f>D31-D52</f>
        <v>-1349.0999999999985</v>
      </c>
      <c r="E53" s="14">
        <f>E31-E52</f>
        <v>1377.3999999999996</v>
      </c>
      <c r="F53" s="32"/>
      <c r="G53" s="23"/>
      <c r="H53" s="11"/>
      <c r="I53" s="4"/>
    </row>
    <row r="54" spans="1:7" ht="11.25">
      <c r="A54" s="20"/>
      <c r="B54" s="60" t="s">
        <v>33</v>
      </c>
      <c r="C54" s="60"/>
      <c r="D54" s="60"/>
      <c r="E54" s="60"/>
      <c r="F54" s="60"/>
      <c r="G54" s="20"/>
    </row>
    <row r="55" spans="1:7" s="5" customFormat="1" ht="22.5">
      <c r="A55" s="33"/>
      <c r="B55" s="31" t="s">
        <v>26</v>
      </c>
      <c r="C55" s="43"/>
      <c r="D55" s="16"/>
      <c r="E55" s="16"/>
      <c r="F55" s="32"/>
      <c r="G55" s="33"/>
    </row>
    <row r="56" spans="1:7" ht="25.5" customHeight="1">
      <c r="A56" s="20"/>
      <c r="B56" s="34" t="s">
        <v>27</v>
      </c>
      <c r="C56" s="45"/>
      <c r="D56" s="16"/>
      <c r="E56" s="16"/>
      <c r="F56" s="32"/>
      <c r="G56" s="20"/>
    </row>
    <row r="57" spans="1:7" s="5" customFormat="1" ht="22.5">
      <c r="A57" s="33"/>
      <c r="B57" s="31" t="s">
        <v>2</v>
      </c>
      <c r="C57" s="43"/>
      <c r="D57" s="16"/>
      <c r="E57" s="16"/>
      <c r="F57" s="32"/>
      <c r="G57" s="33"/>
    </row>
    <row r="58" spans="1:7" s="5" customFormat="1" ht="22.5">
      <c r="A58" s="33"/>
      <c r="B58" s="31" t="s">
        <v>3</v>
      </c>
      <c r="C58" s="43">
        <v>337.9</v>
      </c>
      <c r="D58" s="15">
        <v>1349.1</v>
      </c>
      <c r="E58" s="16">
        <v>-1377.4</v>
      </c>
      <c r="F58" s="32"/>
      <c r="G58" s="33"/>
    </row>
    <row r="59" spans="1:7" ht="11.25">
      <c r="A59" s="20"/>
      <c r="B59" s="28" t="s">
        <v>32</v>
      </c>
      <c r="C59" s="44">
        <f>C58</f>
        <v>337.9</v>
      </c>
      <c r="D59" s="14">
        <f>D58</f>
        <v>1349.1</v>
      </c>
      <c r="E59" s="14">
        <f>E58</f>
        <v>-1377.4</v>
      </c>
      <c r="F59" s="30"/>
      <c r="G59" s="20"/>
    </row>
  </sheetData>
  <sheetProtection/>
  <mergeCells count="4">
    <mergeCell ref="A1:G3"/>
    <mergeCell ref="B7:F7"/>
    <mergeCell ref="B32:F32"/>
    <mergeCell ref="B54:F54"/>
  </mergeCells>
  <printOptions horizontalCentered="1"/>
  <pageMargins left="0.5905511811023623" right="0.3937007874015748" top="0.5511811023622047" bottom="0.5905511811023623" header="0.5905511811023623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1</cp:lastModifiedBy>
  <cp:lastPrinted>2021-07-08T05:19:01Z</cp:lastPrinted>
  <dcterms:created xsi:type="dcterms:W3CDTF">2009-04-17T07:03:32Z</dcterms:created>
  <dcterms:modified xsi:type="dcterms:W3CDTF">2022-11-16T05:15:51Z</dcterms:modified>
  <cp:category/>
  <cp:version/>
  <cp:contentType/>
  <cp:contentStatus/>
</cp:coreProperties>
</file>