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подпись'!$A$1:$G$58</definedName>
  </definedNames>
  <calcPr fullCalcOnLoad="1"/>
</workbook>
</file>

<file path=xl/sharedStrings.xml><?xml version="1.0" encoding="utf-8"?>
<sst xmlns="http://schemas.openxmlformats.org/spreadsheetml/2006/main" count="93" uniqueCount="91">
  <si>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</si>
  <si>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</si>
  <si>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</si>
  <si>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</si>
  <si>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</si>
  <si>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Наименование показателя</t>
  </si>
  <si>
    <t>Жилищно-коммунальное хозяйство</t>
  </si>
  <si>
    <t>налоги на прибыль, доходы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</si>
  <si>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</si>
  <si>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</si>
  <si>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</si>
  <si>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</si>
  <si>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</si>
  <si>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</si>
  <si>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</si>
  <si>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</si>
  <si>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</si>
  <si>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</si>
  <si>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</si>
  <si>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</si>
  <si>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</si>
  <si>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Социальная политика</t>
  </si>
  <si>
    <t>(тыс. рублей)</t>
  </si>
  <si>
    <t>Национальная оборона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</si>
  <si>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</si>
  <si>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</si>
  <si>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</si>
  <si>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</si>
  <si>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</si>
  <si>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</si>
  <si>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</si>
  <si>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</si>
  <si>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Источники внутреннего финансирования дефицита областного бюджета</t>
  </si>
  <si>
    <t>безвозмездные поступления от негосударственных  организаций</t>
  </si>
  <si>
    <t>КБК</t>
  </si>
  <si>
    <t>0100</t>
  </si>
  <si>
    <t>0104</t>
  </si>
  <si>
    <t>0106</t>
  </si>
  <si>
    <t>0113</t>
  </si>
  <si>
    <t>0200</t>
  </si>
  <si>
    <t>0203</t>
  </si>
  <si>
    <t>0500</t>
  </si>
  <si>
    <t>0503</t>
  </si>
  <si>
    <t>1000</t>
  </si>
  <si>
    <t>1001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</si>
  <si>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</si>
  <si>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</si>
  <si>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</si>
  <si>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</si>
  <si>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Благоустройство</t>
  </si>
  <si>
    <t>Пенсионное обеспечение</t>
  </si>
  <si>
    <t>1 01 00000 00 0000 000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</si>
  <si>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</si>
  <si>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</si>
  <si>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</si>
  <si>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1 06 00000 00 0000 000</t>
  </si>
  <si>
    <t>1 08 00000 00 0000 000</t>
  </si>
  <si>
    <t>1 11 00000 00 0000 000</t>
  </si>
  <si>
    <t>2 00 00000 00 0000 000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</si>
  <si>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</si>
  <si>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</si>
  <si>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0111</t>
  </si>
  <si>
    <t>Резервные фонды</t>
  </si>
  <si>
    <t>0107</t>
  </si>
  <si>
    <t>Обеспечение проведения выборов и референдумов</t>
  </si>
  <si>
    <t>0400</t>
  </si>
  <si>
    <t>0409</t>
  </si>
  <si>
    <t>0412</t>
  </si>
  <si>
    <t>0700</t>
  </si>
  <si>
    <t>0705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</si>
  <si>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</si>
  <si>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</si>
  <si>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</si>
  <si>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Образование</t>
  </si>
  <si>
    <t>Профессиональная подготовка, переподготовка и повышение квалификации</t>
  </si>
  <si>
    <t>прочие безвозмездные поступления</t>
  </si>
  <si>
    <t>0502</t>
  </si>
  <si>
    <t>Коммунальное хозяйство</t>
  </si>
  <si>
    <t>2 11 00000 00 0000 000</t>
  </si>
  <si>
    <t>3 11 00000 00 0000 000</t>
  </si>
  <si>
    <t>4 11 00000 00 0000 000</t>
  </si>
  <si>
    <t>5 11 00000 00 0000 000</t>
  </si>
  <si>
    <t>6 11 00000 00 0000 000</t>
  </si>
  <si>
    <t>1 17 00000 00 0000 000</t>
  </si>
  <si>
    <t>инициативные платежи</t>
  </si>
  <si>
    <t>Сведения об исполнении бюджета Большекарайского муниципального образования Романовского муниципального района Саратовской области за 1 квартал 2023 года</t>
  </si>
  <si>
    <t>Кассовое исполнение
 за  январь-март 2022 года</t>
  </si>
  <si>
    <t>Бюджетные назначения на 2023 год</t>
  </si>
  <si>
    <t>Кассовое исполнение
 за  январь-март 2023 года</t>
  </si>
  <si>
    <t>% исполнения к плану 2023 года</t>
  </si>
  <si>
    <t>% исполнения 2023 года к 2022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</si>
</sst>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2" fillId="33" borderId="10" xfId="0" applyNumberFormat="1" applyFont="1" applyFill="1" applyBorder="1" applyAlignment="1">
      <alignment vertical="top" wrapText="1"/>
    </xf>
    <xf numFmtId="173" fontId="0" fillId="33" borderId="10" xfId="0" applyNumberFormat="1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173" fontId="0" fillId="33" borderId="10" xfId="0" applyNumberFormat="1" applyFill="1" applyBorder="1" applyAlignment="1">
      <alignment wrapText="1"/>
    </xf>
    <xf numFmtId="173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0" zoomScaleNormal="110" zoomScalePageLayoutView="0" workbookViewId="0" topLeftCell="A1">
      <selection activeCell="F9" sqref="F9:G10"/>
    </sheetView>
  </sheetViews>
  <sheetFormatPr defaultColWidth="9.140625" defaultRowHeight="12"/>
  <cols>
    <col min="1" max="1" width="23.140625" style="0" customWidth="1"/>
    <col min="2" max="2" width="56.421875" style="6" customWidth="1"/>
    <col min="3" max="3" width="17.7109375" style="6" customWidth="1"/>
    <col min="4" max="4" width="16.7109375" style="6" customWidth="1"/>
    <col min="5" max="5" width="16.00390625" style="6" customWidth="1"/>
    <col min="6" max="6" width="14.8515625" style="7" customWidth="1"/>
    <col min="7" max="7" width="16.140625" style="0" customWidth="1"/>
    <col min="8" max="8" width="12.28125" style="0" customWidth="1"/>
    <col min="9" max="9" width="11.7109375" style="0" bestFit="1" customWidth="1"/>
  </cols>
  <sheetData>
    <row r="1" spans="1:7" s="1" customFormat="1" ht="11.25" customHeight="1">
      <c r="A1" s="58" t="s">
        <v>85</v>
      </c>
      <c r="B1" s="58"/>
      <c r="C1" s="58"/>
      <c r="D1" s="58"/>
      <c r="E1" s="58"/>
      <c r="F1" s="58"/>
      <c r="G1" s="59"/>
    </row>
    <row r="2" spans="1:7" s="1" customFormat="1" ht="11.25" customHeight="1">
      <c r="A2" s="58"/>
      <c r="B2" s="58"/>
      <c r="C2" s="58"/>
      <c r="D2" s="58"/>
      <c r="E2" s="58"/>
      <c r="F2" s="58"/>
      <c r="G2" s="59"/>
    </row>
    <row r="3" spans="1:7" ht="48" customHeight="1">
      <c r="A3" s="58"/>
      <c r="B3" s="58"/>
      <c r="C3" s="58"/>
      <c r="D3" s="58"/>
      <c r="E3" s="58"/>
      <c r="F3" s="58"/>
      <c r="G3" s="59"/>
    </row>
    <row r="4" spans="1:7" s="1" customFormat="1" ht="11.25">
      <c r="A4" s="35"/>
      <c r="B4" s="36"/>
      <c r="C4" s="36"/>
      <c r="D4" s="36"/>
      <c r="E4" s="36"/>
      <c r="F4" s="37" t="s">
        <v>22</v>
      </c>
      <c r="G4" s="38"/>
    </row>
    <row r="5" spans="1:7" s="2" customFormat="1" ht="63" customHeight="1">
      <c r="A5" s="18" t="s">
        <v>34</v>
      </c>
      <c r="B5" s="19" t="s">
        <v>5</v>
      </c>
      <c r="C5" s="57" t="s">
        <v>86</v>
      </c>
      <c r="D5" s="57" t="s">
        <v>87</v>
      </c>
      <c r="E5" s="57" t="s">
        <v>88</v>
      </c>
      <c r="F5" s="57" t="s">
        <v>89</v>
      </c>
      <c r="G5" s="57" t="s">
        <v>90</v>
      </c>
    </row>
    <row r="6" spans="1:7" s="2" customFormat="1" ht="12" customHeigh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8">
        <v>7</v>
      </c>
    </row>
    <row r="7" spans="1:7" s="2" customFormat="1" ht="12" customHeight="1">
      <c r="A7" s="18"/>
      <c r="B7" s="60" t="s">
        <v>4</v>
      </c>
      <c r="C7" s="60"/>
      <c r="D7" s="61"/>
      <c r="E7" s="61"/>
      <c r="F7" s="61"/>
      <c r="G7" s="18"/>
    </row>
    <row r="8" spans="1:8" ht="11.25">
      <c r="A8" s="20"/>
      <c r="B8" s="21" t="s">
        <v>29</v>
      </c>
      <c r="C8" s="13">
        <f>SUM(C9:C22)</f>
        <v>2045.5</v>
      </c>
      <c r="D8" s="13">
        <f>SUM(D9:D22)</f>
        <v>6521.3</v>
      </c>
      <c r="E8" s="13">
        <f>SUM(E9:E22)</f>
        <v>2837.5</v>
      </c>
      <c r="F8" s="22">
        <f>E8/D8*100</f>
        <v>43.51126309171484</v>
      </c>
      <c r="G8" s="49">
        <f>E8/C8*100</f>
        <v>138.71913957467612</v>
      </c>
      <c r="H8" s="8"/>
    </row>
    <row r="9" spans="1:9" ht="12" customHeight="1">
      <c r="A9" s="20" t="s">
        <v>51</v>
      </c>
      <c r="B9" s="24" t="s">
        <v>7</v>
      </c>
      <c r="C9" s="9">
        <v>55.4</v>
      </c>
      <c r="D9" s="10">
        <v>152.1</v>
      </c>
      <c r="E9" s="9">
        <v>27.2</v>
      </c>
      <c r="F9" s="25">
        <f>E9/D9*100</f>
        <v>17.882971729125575</v>
      </c>
      <c r="G9" s="50">
        <f>E9/C9*100</f>
        <v>49.09747292418773</v>
      </c>
      <c r="H9" s="4"/>
      <c r="I9" s="4"/>
    </row>
    <row r="10" spans="1:7" ht="26.25" customHeight="1">
      <c r="A10" s="20" t="s">
        <v>52</v>
      </c>
      <c r="B10" s="29" t="s">
        <v>53</v>
      </c>
      <c r="C10" s="9">
        <v>767.9</v>
      </c>
      <c r="D10" s="10">
        <v>3094.5</v>
      </c>
      <c r="E10" s="9">
        <v>831.9</v>
      </c>
      <c r="F10" s="25">
        <f>E10/D10*100</f>
        <v>26.883179835191466</v>
      </c>
      <c r="G10" s="50">
        <f>E10/C10*100</f>
        <v>108.33441854408126</v>
      </c>
    </row>
    <row r="11" spans="1:7" ht="12" customHeight="1">
      <c r="A11" s="20" t="s">
        <v>54</v>
      </c>
      <c r="B11" s="27" t="s">
        <v>8</v>
      </c>
      <c r="C11" s="9">
        <v>680.3</v>
      </c>
      <c r="D11" s="10">
        <v>1107</v>
      </c>
      <c r="E11" s="9">
        <v>1834.3</v>
      </c>
      <c r="F11" s="25">
        <f>E11/D11*100</f>
        <v>165.70009033423668</v>
      </c>
      <c r="G11" s="50">
        <f>E11/C11*100</f>
        <v>269.6310451271498</v>
      </c>
    </row>
    <row r="12" spans="1:7" ht="16.5" customHeight="1">
      <c r="A12" s="20" t="s">
        <v>55</v>
      </c>
      <c r="B12" s="27" t="s">
        <v>9</v>
      </c>
      <c r="C12" s="9">
        <v>467.4</v>
      </c>
      <c r="D12" s="10">
        <v>1606</v>
      </c>
      <c r="E12" s="9">
        <v>56.8</v>
      </c>
      <c r="F12" s="25">
        <f>E12/D12*100</f>
        <v>3.5367372353673723</v>
      </c>
      <c r="G12" s="50">
        <f>E12/C12*100</f>
        <v>12.152332049636286</v>
      </c>
    </row>
    <row r="13" spans="1:7" ht="15.75" customHeight="1" hidden="1">
      <c r="A13" s="20"/>
      <c r="B13" s="26" t="s">
        <v>10</v>
      </c>
      <c r="C13" s="9"/>
      <c r="D13" s="10"/>
      <c r="E13" s="9"/>
      <c r="F13" s="25" t="e">
        <f>E13/D13*100</f>
        <v>#DIV/0!</v>
      </c>
      <c r="G13" s="50" t="e">
        <f>E13/C13*100</f>
        <v>#DIV/0!</v>
      </c>
    </row>
    <row r="14" spans="1:7" s="3" customFormat="1" ht="13.5" customHeight="1">
      <c r="A14" s="48" t="s">
        <v>56</v>
      </c>
      <c r="B14" s="27" t="s">
        <v>11</v>
      </c>
      <c r="C14" s="9">
        <v>0.2</v>
      </c>
      <c r="D14" s="10">
        <v>1</v>
      </c>
      <c r="E14" s="9">
        <v>0.2</v>
      </c>
      <c r="F14" s="25">
        <f>E14/D14*100</f>
        <v>20</v>
      </c>
      <c r="G14" s="50">
        <f>E14/C14*100</f>
        <v>100</v>
      </c>
    </row>
    <row r="15" spans="1:7" ht="28.5" customHeight="1" hidden="1">
      <c r="A15" s="20"/>
      <c r="B15" s="27" t="s">
        <v>12</v>
      </c>
      <c r="C15" s="9"/>
      <c r="D15" s="10"/>
      <c r="E15" s="9"/>
      <c r="F15" s="25"/>
      <c r="G15" s="50"/>
    </row>
    <row r="16" spans="1:7" ht="24" customHeight="1">
      <c r="A16" s="20" t="s">
        <v>57</v>
      </c>
      <c r="B16" s="27" t="s">
        <v>13</v>
      </c>
      <c r="C16" s="9">
        <v>74.3</v>
      </c>
      <c r="D16" s="10">
        <v>385.7</v>
      </c>
      <c r="E16" s="9">
        <v>87.1</v>
      </c>
      <c r="F16" s="25">
        <f>E16/D16*100</f>
        <v>22.582317863624578</v>
      </c>
      <c r="G16" s="50">
        <f>E16/C16*100</f>
        <v>117.22745625841185</v>
      </c>
    </row>
    <row r="17" spans="1:7" ht="11.25" hidden="1">
      <c r="A17" s="20" t="s">
        <v>78</v>
      </c>
      <c r="B17" s="27" t="s">
        <v>14</v>
      </c>
      <c r="C17" s="9"/>
      <c r="D17" s="10"/>
      <c r="E17" s="9"/>
      <c r="F17" s="25"/>
      <c r="G17" s="50"/>
    </row>
    <row r="18" spans="1:7" s="3" customFormat="1" ht="22.5" hidden="1">
      <c r="A18" s="20" t="s">
        <v>79</v>
      </c>
      <c r="B18" s="27" t="s">
        <v>15</v>
      </c>
      <c r="C18" s="9"/>
      <c r="D18" s="10"/>
      <c r="E18" s="9"/>
      <c r="F18" s="25"/>
      <c r="G18" s="46"/>
    </row>
    <row r="19" spans="1:7" ht="13.5" customHeight="1" hidden="1">
      <c r="A19" s="20" t="s">
        <v>80</v>
      </c>
      <c r="B19" s="27" t="s">
        <v>16</v>
      </c>
      <c r="C19" s="9"/>
      <c r="D19" s="10"/>
      <c r="E19" s="9"/>
      <c r="F19" s="25"/>
      <c r="G19" s="50"/>
    </row>
    <row r="20" spans="1:7" ht="11.25" hidden="1">
      <c r="A20" s="20" t="s">
        <v>81</v>
      </c>
      <c r="B20" s="27" t="s">
        <v>17</v>
      </c>
      <c r="C20" s="9"/>
      <c r="D20" s="10"/>
      <c r="E20" s="9"/>
      <c r="F20" s="25"/>
      <c r="G20" s="50"/>
    </row>
    <row r="21" spans="1:7" ht="11.25" hidden="1">
      <c r="A21" s="20" t="s">
        <v>82</v>
      </c>
      <c r="B21" s="27" t="s">
        <v>18</v>
      </c>
      <c r="C21" s="9"/>
      <c r="D21" s="10"/>
      <c r="E21" s="9"/>
      <c r="F21" s="25"/>
      <c r="G21" s="50"/>
    </row>
    <row r="22" spans="1:7" ht="11.25">
      <c r="A22" s="20" t="s">
        <v>83</v>
      </c>
      <c r="B22" s="56" t="s">
        <v>84</v>
      </c>
      <c r="C22" s="9"/>
      <c r="D22" s="10">
        <v>175</v>
      </c>
      <c r="E22" s="9"/>
      <c r="F22" s="25"/>
      <c r="G22" s="50"/>
    </row>
    <row r="23" spans="1:8" ht="15" customHeight="1">
      <c r="A23" s="20" t="s">
        <v>58</v>
      </c>
      <c r="B23" s="28" t="s">
        <v>30</v>
      </c>
      <c r="C23" s="13">
        <f>C24+C25+C26+C28+C29</f>
        <v>39.1</v>
      </c>
      <c r="D23" s="13">
        <f>D24+D25+D26+D27</f>
        <v>4087.7</v>
      </c>
      <c r="E23" s="13">
        <f>E24+E25+E26+E27</f>
        <v>44.3</v>
      </c>
      <c r="F23" s="22">
        <f>E23/D23*100</f>
        <v>1.0837390219438805</v>
      </c>
      <c r="G23" s="46">
        <f>E23/C23*100</f>
        <v>113.29923273657288</v>
      </c>
      <c r="H23" s="8"/>
    </row>
    <row r="24" spans="1:7" ht="24.75" customHeight="1">
      <c r="A24" s="20"/>
      <c r="B24" s="27" t="s">
        <v>19</v>
      </c>
      <c r="C24" s="9">
        <v>39.1</v>
      </c>
      <c r="D24" s="10">
        <v>4087.7</v>
      </c>
      <c r="E24" s="9">
        <v>44.3</v>
      </c>
      <c r="F24" s="25">
        <f>E24/D24*100</f>
        <v>1.0837390219438805</v>
      </c>
      <c r="G24" s="50">
        <f>E24/C24*100</f>
        <v>113.29923273657288</v>
      </c>
    </row>
    <row r="25" spans="1:7" ht="26.25" customHeight="1" hidden="1">
      <c r="A25" s="20"/>
      <c r="B25" s="26" t="s">
        <v>20</v>
      </c>
      <c r="C25" s="9"/>
      <c r="D25" s="10"/>
      <c r="E25" s="9"/>
      <c r="F25" s="25"/>
      <c r="G25" s="50"/>
    </row>
    <row r="26" spans="1:7" ht="25.5" customHeight="1" hidden="1">
      <c r="A26" s="20"/>
      <c r="B26" s="29" t="s">
        <v>33</v>
      </c>
      <c r="C26" s="9"/>
      <c r="D26" s="10"/>
      <c r="E26" s="9"/>
      <c r="F26" s="25" t="e">
        <f>E26/D26*100</f>
        <v>#DIV/0!</v>
      </c>
      <c r="G26" s="50" t="e">
        <f>E26/C26*100</f>
        <v>#DIV/0!</v>
      </c>
    </row>
    <row r="27" spans="1:7" ht="15.75" customHeight="1" hidden="1">
      <c r="A27" s="20"/>
      <c r="B27" s="29" t="s">
        <v>75</v>
      </c>
      <c r="C27" s="9"/>
      <c r="D27" s="10"/>
      <c r="E27" s="9"/>
      <c r="F27" s="25" t="e">
        <f>E27/D27*100</f>
        <v>#DIV/0!</v>
      </c>
      <c r="G27" s="50"/>
    </row>
    <row r="28" spans="1:7" ht="35.25" customHeight="1" hidden="1">
      <c r="A28" s="20"/>
      <c r="B28" s="27" t="s">
        <v>27</v>
      </c>
      <c r="C28" s="9"/>
      <c r="D28" s="10"/>
      <c r="E28" s="9"/>
      <c r="F28" s="25"/>
      <c r="G28" s="50"/>
    </row>
    <row r="29" spans="1:7" ht="27" customHeight="1" hidden="1">
      <c r="A29" s="20"/>
      <c r="B29" s="27" t="s">
        <v>28</v>
      </c>
      <c r="C29" s="9"/>
      <c r="D29" s="10"/>
      <c r="E29" s="9"/>
      <c r="F29" s="25"/>
      <c r="G29" s="50"/>
    </row>
    <row r="30" spans="1:9" ht="11.25">
      <c r="A30" s="20"/>
      <c r="B30" s="28" t="s">
        <v>31</v>
      </c>
      <c r="C30" s="13">
        <f>C8+C23</f>
        <v>2084.6</v>
      </c>
      <c r="D30" s="13">
        <f>D8+D23</f>
        <v>10609</v>
      </c>
      <c r="E30" s="13">
        <f>E8+E23</f>
        <v>2881.8</v>
      </c>
      <c r="F30" s="30">
        <f>E30/D30*100</f>
        <v>27.163728909416534</v>
      </c>
      <c r="G30" s="49">
        <f>E30/C30*100</f>
        <v>138.2423486520196</v>
      </c>
      <c r="H30" s="12"/>
      <c r="I30" s="1"/>
    </row>
    <row r="31" spans="1:9" ht="11.25">
      <c r="A31" s="20"/>
      <c r="B31" s="60" t="s">
        <v>1</v>
      </c>
      <c r="C31" s="60"/>
      <c r="D31" s="60"/>
      <c r="E31" s="60"/>
      <c r="F31" s="60"/>
      <c r="G31" s="20"/>
      <c r="H31" s="1"/>
      <c r="I31" s="1"/>
    </row>
    <row r="32" spans="1:9" s="3" customFormat="1" ht="11.25">
      <c r="A32" s="40" t="s">
        <v>35</v>
      </c>
      <c r="B32" s="28" t="s">
        <v>0</v>
      </c>
      <c r="C32" s="42">
        <f>SUM(C33:C38)</f>
        <v>795.4</v>
      </c>
      <c r="D32" s="14">
        <f>SUM(D33:D38)</f>
        <v>3408.3999999999996</v>
      </c>
      <c r="E32" s="14">
        <f>SUM(E33:E38)</f>
        <v>988.5</v>
      </c>
      <c r="F32" s="30">
        <f aca="true" t="shared" si="0" ref="F32:F51">E32/D32*100</f>
        <v>29.00187771388335</v>
      </c>
      <c r="G32" s="46">
        <f>E32/C32*100</f>
        <v>124.27709328639678</v>
      </c>
      <c r="H32" s="41"/>
      <c r="I32" s="41"/>
    </row>
    <row r="33" spans="1:9" s="55" customFormat="1" ht="22.5">
      <c r="A33" s="51" t="s">
        <v>59</v>
      </c>
      <c r="B33" s="52" t="s">
        <v>60</v>
      </c>
      <c r="C33" s="15">
        <v>171.9</v>
      </c>
      <c r="D33" s="15">
        <v>883</v>
      </c>
      <c r="E33" s="15">
        <v>230.9</v>
      </c>
      <c r="F33" s="53">
        <f t="shared" si="0"/>
        <v>26.149490373725936</v>
      </c>
      <c r="G33" s="47">
        <f aca="true" t="shared" si="1" ref="G33:G51">E33/C33*100</f>
        <v>134.32228039557884</v>
      </c>
      <c r="H33" s="54"/>
      <c r="I33" s="54"/>
    </row>
    <row r="34" spans="1:9" ht="33.75">
      <c r="A34" s="39" t="s">
        <v>36</v>
      </c>
      <c r="B34" s="31" t="s">
        <v>45</v>
      </c>
      <c r="C34" s="16">
        <v>516.3</v>
      </c>
      <c r="D34" s="15">
        <v>1802.7</v>
      </c>
      <c r="E34" s="16">
        <v>648.9</v>
      </c>
      <c r="F34" s="53">
        <f t="shared" si="0"/>
        <v>35.99600599101348</v>
      </c>
      <c r="G34" s="47">
        <f t="shared" si="1"/>
        <v>125.68274259151657</v>
      </c>
      <c r="H34" s="1"/>
      <c r="I34" s="1"/>
    </row>
    <row r="35" spans="1:9" ht="33.75">
      <c r="A35" s="39" t="s">
        <v>37</v>
      </c>
      <c r="B35" s="31" t="s">
        <v>46</v>
      </c>
      <c r="C35" s="16">
        <v>35</v>
      </c>
      <c r="D35" s="15">
        <v>170</v>
      </c>
      <c r="E35" s="16">
        <v>42.5</v>
      </c>
      <c r="F35" s="53">
        <f t="shared" si="0"/>
        <v>25</v>
      </c>
      <c r="G35" s="47">
        <f t="shared" si="1"/>
        <v>121.42857142857142</v>
      </c>
      <c r="H35" s="1"/>
      <c r="I35" s="1"/>
    </row>
    <row r="36" spans="1:9" ht="11.25">
      <c r="A36" s="39" t="s">
        <v>63</v>
      </c>
      <c r="B36" s="31" t="s">
        <v>64</v>
      </c>
      <c r="C36" s="16">
        <v>0</v>
      </c>
      <c r="D36" s="15">
        <v>165.5</v>
      </c>
      <c r="E36" s="16">
        <v>0</v>
      </c>
      <c r="F36" s="53">
        <f t="shared" si="0"/>
        <v>0</v>
      </c>
      <c r="G36" s="47"/>
      <c r="H36" s="1"/>
      <c r="I36" s="1"/>
    </row>
    <row r="37" spans="1:9" ht="11.25">
      <c r="A37" s="39" t="s">
        <v>61</v>
      </c>
      <c r="B37" s="34" t="s">
        <v>62</v>
      </c>
      <c r="C37" s="16">
        <v>0</v>
      </c>
      <c r="D37" s="15">
        <v>1</v>
      </c>
      <c r="E37" s="16">
        <v>0</v>
      </c>
      <c r="F37" s="53">
        <f t="shared" si="0"/>
        <v>0</v>
      </c>
      <c r="G37" s="47"/>
      <c r="H37" s="1"/>
      <c r="I37" s="1"/>
    </row>
    <row r="38" spans="1:9" ht="11.25">
      <c r="A38" s="39" t="s">
        <v>38</v>
      </c>
      <c r="B38" s="31" t="s">
        <v>47</v>
      </c>
      <c r="C38" s="16">
        <v>72.2</v>
      </c>
      <c r="D38" s="15">
        <v>386.2</v>
      </c>
      <c r="E38" s="16">
        <v>66.2</v>
      </c>
      <c r="F38" s="53">
        <f t="shared" si="0"/>
        <v>17.141377524598656</v>
      </c>
      <c r="G38" s="47">
        <f t="shared" si="1"/>
        <v>91.68975069252078</v>
      </c>
      <c r="H38" s="1"/>
      <c r="I38" s="1"/>
    </row>
    <row r="39" spans="1:9" s="3" customFormat="1" ht="11.25">
      <c r="A39" s="40" t="s">
        <v>39</v>
      </c>
      <c r="B39" s="28" t="s">
        <v>23</v>
      </c>
      <c r="C39" s="44">
        <f>C40</f>
        <v>20.4</v>
      </c>
      <c r="D39" s="14">
        <f>D40</f>
        <v>115.2</v>
      </c>
      <c r="E39" s="14">
        <f>E40</f>
        <v>25.4</v>
      </c>
      <c r="F39" s="30">
        <f t="shared" si="0"/>
        <v>22.04861111111111</v>
      </c>
      <c r="G39" s="46">
        <f t="shared" si="1"/>
        <v>124.50980392156863</v>
      </c>
      <c r="H39" s="41"/>
      <c r="I39" s="41"/>
    </row>
    <row r="40" spans="1:9" ht="11.25">
      <c r="A40" s="39" t="s">
        <v>40</v>
      </c>
      <c r="B40" s="31" t="s">
        <v>48</v>
      </c>
      <c r="C40" s="16">
        <v>20.4</v>
      </c>
      <c r="D40" s="16">
        <v>115.2</v>
      </c>
      <c r="E40" s="16">
        <v>25.4</v>
      </c>
      <c r="F40" s="53">
        <f t="shared" si="0"/>
        <v>22.04861111111111</v>
      </c>
      <c r="G40" s="47">
        <f t="shared" si="1"/>
        <v>124.50980392156863</v>
      </c>
      <c r="H40" s="1"/>
      <c r="I40" s="1"/>
    </row>
    <row r="41" spans="1:9" s="3" customFormat="1" ht="11.25">
      <c r="A41" s="40" t="s">
        <v>65</v>
      </c>
      <c r="B41" s="28" t="s">
        <v>70</v>
      </c>
      <c r="C41" s="44">
        <f>C42+C43</f>
        <v>146</v>
      </c>
      <c r="D41" s="14">
        <f>D42+D43</f>
        <v>10089.7</v>
      </c>
      <c r="E41" s="14">
        <f>E42+E43</f>
        <v>51.2</v>
      </c>
      <c r="F41" s="30">
        <f t="shared" si="0"/>
        <v>0.5074481897380497</v>
      </c>
      <c r="G41" s="46">
        <f t="shared" si="1"/>
        <v>35.06849315068493</v>
      </c>
      <c r="H41" s="41"/>
      <c r="I41" s="41"/>
    </row>
    <row r="42" spans="1:9" ht="11.25">
      <c r="A42" s="39" t="s">
        <v>66</v>
      </c>
      <c r="B42" s="31" t="s">
        <v>71</v>
      </c>
      <c r="C42" s="16">
        <v>146</v>
      </c>
      <c r="D42" s="16">
        <v>10014.7</v>
      </c>
      <c r="E42" s="16">
        <v>51.2</v>
      </c>
      <c r="F42" s="53">
        <f t="shared" si="0"/>
        <v>0.5112484647568075</v>
      </c>
      <c r="G42" s="47">
        <f t="shared" si="1"/>
        <v>35.06849315068493</v>
      </c>
      <c r="H42" s="1"/>
      <c r="I42" s="1"/>
    </row>
    <row r="43" spans="1:9" ht="11.25">
      <c r="A43" s="39" t="s">
        <v>67</v>
      </c>
      <c r="B43" s="31" t="s">
        <v>72</v>
      </c>
      <c r="C43" s="16">
        <v>0</v>
      </c>
      <c r="D43" s="16">
        <v>75</v>
      </c>
      <c r="E43" s="16">
        <v>0</v>
      </c>
      <c r="F43" s="53">
        <f t="shared" si="0"/>
        <v>0</v>
      </c>
      <c r="G43" s="47"/>
      <c r="H43" s="1"/>
      <c r="I43" s="1"/>
    </row>
    <row r="44" spans="1:9" s="3" customFormat="1" ht="11.25">
      <c r="A44" s="40" t="s">
        <v>41</v>
      </c>
      <c r="B44" s="28" t="s">
        <v>6</v>
      </c>
      <c r="C44" s="44">
        <f>SUM(C45:C46)</f>
        <v>100</v>
      </c>
      <c r="D44" s="14">
        <f>SUM(D45:D46)</f>
        <v>1075.3</v>
      </c>
      <c r="E44" s="14">
        <f>SUM(E45:E46)</f>
        <v>10.5</v>
      </c>
      <c r="F44" s="30">
        <f t="shared" si="0"/>
        <v>0.9764716823212126</v>
      </c>
      <c r="G44" s="46">
        <f t="shared" si="1"/>
        <v>10.5</v>
      </c>
      <c r="H44" s="41"/>
      <c r="I44" s="41"/>
    </row>
    <row r="45" spans="1:9" s="55" customFormat="1" ht="11.25">
      <c r="A45" s="51" t="s">
        <v>76</v>
      </c>
      <c r="B45" s="52" t="s">
        <v>77</v>
      </c>
      <c r="C45" s="15">
        <v>0</v>
      </c>
      <c r="D45" s="15">
        <v>300</v>
      </c>
      <c r="E45" s="15">
        <v>0</v>
      </c>
      <c r="F45" s="53">
        <f t="shared" si="0"/>
        <v>0</v>
      </c>
      <c r="G45" s="47"/>
      <c r="H45" s="54"/>
      <c r="I45" s="54"/>
    </row>
    <row r="46" spans="1:9" ht="11.25">
      <c r="A46" s="39" t="s">
        <v>42</v>
      </c>
      <c r="B46" s="31" t="s">
        <v>49</v>
      </c>
      <c r="C46" s="17">
        <v>100</v>
      </c>
      <c r="D46" s="16">
        <v>775.3</v>
      </c>
      <c r="E46" s="17">
        <v>10.5</v>
      </c>
      <c r="F46" s="53">
        <f t="shared" si="0"/>
        <v>1.354314458919128</v>
      </c>
      <c r="G46" s="47">
        <f t="shared" si="1"/>
        <v>10.5</v>
      </c>
      <c r="H46" s="1"/>
      <c r="I46" s="1"/>
    </row>
    <row r="47" spans="1:9" s="3" customFormat="1" ht="11.25">
      <c r="A47" s="40" t="s">
        <v>68</v>
      </c>
      <c r="B47" s="28" t="s">
        <v>73</v>
      </c>
      <c r="C47" s="44">
        <f>C48</f>
        <v>0</v>
      </c>
      <c r="D47" s="14">
        <f>D48</f>
        <v>10</v>
      </c>
      <c r="E47" s="14">
        <f>E48</f>
        <v>0</v>
      </c>
      <c r="F47" s="30">
        <f t="shared" si="0"/>
        <v>0</v>
      </c>
      <c r="G47" s="46"/>
      <c r="H47" s="41"/>
      <c r="I47" s="41"/>
    </row>
    <row r="48" spans="1:9" ht="22.5">
      <c r="A48" s="39" t="s">
        <v>69</v>
      </c>
      <c r="B48" s="31" t="s">
        <v>74</v>
      </c>
      <c r="C48" s="17">
        <v>0</v>
      </c>
      <c r="D48" s="16">
        <v>10</v>
      </c>
      <c r="E48" s="17">
        <v>0</v>
      </c>
      <c r="F48" s="53">
        <f t="shared" si="0"/>
        <v>0</v>
      </c>
      <c r="G48" s="47"/>
      <c r="H48" s="1"/>
      <c r="I48" s="1"/>
    </row>
    <row r="49" spans="1:9" s="3" customFormat="1" ht="11.25">
      <c r="A49" s="40" t="s">
        <v>43</v>
      </c>
      <c r="B49" s="28" t="s">
        <v>21</v>
      </c>
      <c r="C49" s="44">
        <f>C50</f>
        <v>2.5</v>
      </c>
      <c r="D49" s="14">
        <f>D50</f>
        <v>9.9</v>
      </c>
      <c r="E49" s="14">
        <f>E50</f>
        <v>2.4</v>
      </c>
      <c r="F49" s="30">
        <f t="shared" si="0"/>
        <v>24.24242424242424</v>
      </c>
      <c r="G49" s="46">
        <f t="shared" si="1"/>
        <v>96</v>
      </c>
      <c r="H49" s="41"/>
      <c r="I49" s="41"/>
    </row>
    <row r="50" spans="1:9" ht="11.25">
      <c r="A50" s="39" t="s">
        <v>44</v>
      </c>
      <c r="B50" s="31" t="s">
        <v>50</v>
      </c>
      <c r="C50" s="16">
        <v>2.5</v>
      </c>
      <c r="D50" s="16">
        <v>9.9</v>
      </c>
      <c r="E50" s="16">
        <v>2.4</v>
      </c>
      <c r="F50" s="53">
        <f t="shared" si="0"/>
        <v>24.24242424242424</v>
      </c>
      <c r="G50" s="47">
        <f t="shared" si="1"/>
        <v>96</v>
      </c>
      <c r="H50" s="1"/>
      <c r="I50" s="1"/>
    </row>
    <row r="51" spans="1:9" ht="11.25">
      <c r="A51" s="20"/>
      <c r="B51" s="28" t="s">
        <v>31</v>
      </c>
      <c r="C51" s="44">
        <f>C32+C39+C44+C49+C41+C47</f>
        <v>1064.3</v>
      </c>
      <c r="D51" s="44">
        <f>D32+D39+D44+D49+D41+D47</f>
        <v>14708.5</v>
      </c>
      <c r="E51" s="44">
        <f>E32+E39+E44+E49+E41+E47</f>
        <v>1078.0000000000002</v>
      </c>
      <c r="F51" s="30">
        <f t="shared" si="0"/>
        <v>7.329095421015061</v>
      </c>
      <c r="G51" s="46">
        <f t="shared" si="1"/>
        <v>101.28723104387862</v>
      </c>
      <c r="H51" s="12"/>
      <c r="I51" s="1"/>
    </row>
    <row r="52" spans="1:9" ht="22.5">
      <c r="A52" s="20"/>
      <c r="B52" s="28" t="s">
        <v>24</v>
      </c>
      <c r="C52" s="44">
        <f>C30-C51</f>
        <v>1020.3</v>
      </c>
      <c r="D52" s="14">
        <f>D30-D51</f>
        <v>-4099.5</v>
      </c>
      <c r="E52" s="14">
        <f>E30-E51</f>
        <v>1803.8</v>
      </c>
      <c r="F52" s="32"/>
      <c r="G52" s="23"/>
      <c r="H52" s="11"/>
      <c r="I52" s="4"/>
    </row>
    <row r="53" spans="1:7" ht="11.25">
      <c r="A53" s="20"/>
      <c r="B53" s="60" t="s">
        <v>32</v>
      </c>
      <c r="C53" s="60"/>
      <c r="D53" s="60"/>
      <c r="E53" s="60"/>
      <c r="F53" s="60"/>
      <c r="G53" s="20"/>
    </row>
    <row r="54" spans="1:7" s="5" customFormat="1" ht="22.5">
      <c r="A54" s="33"/>
      <c r="B54" s="31" t="s">
        <v>25</v>
      </c>
      <c r="C54" s="43"/>
      <c r="D54" s="16"/>
      <c r="E54" s="16"/>
      <c r="F54" s="32"/>
      <c r="G54" s="33"/>
    </row>
    <row r="55" spans="1:7" ht="25.5" customHeight="1">
      <c r="A55" s="20"/>
      <c r="B55" s="34" t="s">
        <v>26</v>
      </c>
      <c r="C55" s="45"/>
      <c r="D55" s="16"/>
      <c r="E55" s="16"/>
      <c r="F55" s="32"/>
      <c r="G55" s="20"/>
    </row>
    <row r="56" spans="1:7" s="5" customFormat="1" ht="22.5">
      <c r="A56" s="33"/>
      <c r="B56" s="31" t="s">
        <v>2</v>
      </c>
      <c r="C56" s="43"/>
      <c r="D56" s="16"/>
      <c r="E56" s="16"/>
      <c r="F56" s="32"/>
      <c r="G56" s="33"/>
    </row>
    <row r="57" spans="1:7" s="5" customFormat="1" ht="22.5">
      <c r="A57" s="33"/>
      <c r="B57" s="31" t="s">
        <v>3</v>
      </c>
      <c r="C57" s="43">
        <f>C52*-1</f>
        <v>-1020.3</v>
      </c>
      <c r="D57" s="43">
        <f>D52*-1</f>
        <v>4099.5</v>
      </c>
      <c r="E57" s="43">
        <f>E52*-1</f>
        <v>-1803.8</v>
      </c>
      <c r="F57" s="32"/>
      <c r="G57" s="33"/>
    </row>
    <row r="58" spans="1:7" ht="11.25">
      <c r="A58" s="20"/>
      <c r="B58" s="28" t="s">
        <v>31</v>
      </c>
      <c r="C58" s="44">
        <f>C57</f>
        <v>-1020.3</v>
      </c>
      <c r="D58" s="14">
        <f>D57</f>
        <v>4099.5</v>
      </c>
      <c r="E58" s="14">
        <f>E57</f>
        <v>-1803.8</v>
      </c>
      <c r="F58" s="30"/>
      <c r="G58" s="20"/>
    </row>
  </sheetData>
  <sheetProtection/>
  <mergeCells count="4">
    <mergeCell ref="A1:G3"/>
    <mergeCell ref="B7:F7"/>
    <mergeCell ref="B31:F31"/>
    <mergeCell ref="B53:F53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User1</cp:lastModifiedBy>
  <cp:lastPrinted>2021-07-08T05:19:01Z</cp:lastPrinted>
  <dcterms:created xsi:type="dcterms:W3CDTF">2009-04-17T07:03:32Z</dcterms:created>
  <dcterms:modified xsi:type="dcterms:W3CDTF">2023-04-07T11:53:34Z</dcterms:modified>
  <cp:category/>
  <cp:version/>
  <cp:contentType/>
  <cp:contentStatus/>
</cp:coreProperties>
</file>