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ПРОЕКТ БЮДЖЕТА\2025 и 2026-2027\Большекарайское МО\"/>
    </mc:Choice>
  </mc:AlternateContent>
  <xr:revisionPtr revIDLastSave="0" documentId="13_ncr:1_{83DA2B9F-65B6-4A19-A4E4-5B5B960FB9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_xlnm.Print_Titles" localSheetId="0">Лист1!$12:$14</definedName>
    <definedName name="_xlnm.Print_Area" localSheetId="0">Лист1!$A$1:$L$268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1" l="1"/>
  <c r="H93" i="1" s="1"/>
  <c r="H28" i="1"/>
  <c r="G249" i="1"/>
  <c r="H249" i="1"/>
  <c r="F249" i="1"/>
  <c r="G200" i="1"/>
  <c r="H200" i="1"/>
  <c r="F200" i="1"/>
  <c r="F104" i="1"/>
  <c r="K28" i="1"/>
  <c r="J28" i="1"/>
  <c r="I28" i="1"/>
  <c r="G44" i="1"/>
  <c r="H44" i="1"/>
  <c r="I44" i="1"/>
  <c r="J44" i="1"/>
  <c r="K44" i="1"/>
  <c r="F44" i="1"/>
  <c r="G46" i="1"/>
  <c r="H46" i="1"/>
  <c r="I46" i="1"/>
  <c r="J46" i="1"/>
  <c r="K46" i="1"/>
  <c r="F46" i="1"/>
  <c r="I249" i="1"/>
  <c r="J249" i="1"/>
  <c r="K249" i="1"/>
  <c r="I93" i="1"/>
  <c r="F93" i="1"/>
  <c r="J97" i="1"/>
  <c r="K97" i="1"/>
  <c r="H97" i="1"/>
  <c r="I97" i="1"/>
  <c r="F97" i="1"/>
  <c r="G97" i="1"/>
  <c r="I200" i="1" l="1"/>
  <c r="J200" i="1"/>
  <c r="K200" i="1"/>
  <c r="G110" i="1"/>
  <c r="H110" i="1"/>
  <c r="H181" i="1"/>
  <c r="H178" i="1" s="1"/>
  <c r="F181" i="1"/>
  <c r="F178" i="1" s="1"/>
  <c r="G181" i="1"/>
  <c r="G178" i="1" s="1"/>
  <c r="F89" i="1"/>
  <c r="G93" i="1" l="1"/>
  <c r="J84" i="1" l="1"/>
  <c r="K84" i="1"/>
  <c r="J89" i="1"/>
  <c r="K89" i="1"/>
  <c r="J93" i="1"/>
  <c r="K93" i="1"/>
  <c r="H84" i="1"/>
  <c r="I84" i="1"/>
  <c r="I89" i="1"/>
  <c r="H89" i="1"/>
  <c r="F88" i="1"/>
  <c r="F84" i="1"/>
  <c r="G89" i="1"/>
  <c r="G84" i="1"/>
  <c r="J88" i="1" l="1"/>
  <c r="F83" i="1"/>
  <c r="G88" i="1"/>
  <c r="K88" i="1"/>
  <c r="I88" i="1"/>
  <c r="I83" i="1" s="1"/>
  <c r="H88" i="1"/>
  <c r="H83" i="1" s="1"/>
  <c r="G62" i="1"/>
  <c r="G263" i="1"/>
  <c r="H263" i="1"/>
  <c r="I263" i="1"/>
  <c r="J263" i="1"/>
  <c r="K263" i="1"/>
  <c r="G224" i="1"/>
  <c r="H224" i="1"/>
  <c r="I224" i="1"/>
  <c r="J224" i="1"/>
  <c r="K224" i="1"/>
  <c r="G192" i="1"/>
  <c r="H192" i="1"/>
  <c r="I192" i="1"/>
  <c r="J192" i="1"/>
  <c r="K192" i="1"/>
  <c r="I178" i="1"/>
  <c r="J178" i="1"/>
  <c r="K178" i="1"/>
  <c r="I110" i="1"/>
  <c r="J110" i="1"/>
  <c r="K110" i="1"/>
  <c r="G104" i="1"/>
  <c r="H104" i="1"/>
  <c r="I104" i="1"/>
  <c r="J104" i="1"/>
  <c r="K104" i="1"/>
  <c r="G99" i="1"/>
  <c r="H99" i="1"/>
  <c r="I99" i="1"/>
  <c r="J99" i="1"/>
  <c r="K99" i="1"/>
  <c r="G77" i="1"/>
  <c r="H77" i="1"/>
  <c r="I77" i="1"/>
  <c r="J77" i="1"/>
  <c r="K77" i="1"/>
  <c r="G71" i="1"/>
  <c r="H71" i="1"/>
  <c r="I71" i="1"/>
  <c r="J71" i="1"/>
  <c r="K71" i="1"/>
  <c r="H62" i="1"/>
  <c r="I62" i="1"/>
  <c r="J62" i="1"/>
  <c r="K62" i="1"/>
  <c r="G42" i="1"/>
  <c r="H42" i="1"/>
  <c r="I42" i="1"/>
  <c r="J42" i="1"/>
  <c r="K42" i="1"/>
  <c r="G38" i="1"/>
  <c r="H38" i="1"/>
  <c r="I38" i="1"/>
  <c r="J38" i="1"/>
  <c r="K38" i="1"/>
  <c r="G33" i="1"/>
  <c r="H33" i="1"/>
  <c r="I33" i="1"/>
  <c r="J33" i="1"/>
  <c r="K33" i="1"/>
  <c r="G27" i="1"/>
  <c r="H27" i="1"/>
  <c r="I27" i="1"/>
  <c r="J27" i="1"/>
  <c r="K27" i="1"/>
  <c r="F263" i="1"/>
  <c r="F224" i="1"/>
  <c r="F192" i="1"/>
  <c r="F110" i="1"/>
  <c r="F99" i="1"/>
  <c r="F77" i="1"/>
  <c r="F71" i="1"/>
  <c r="F62" i="1"/>
  <c r="F42" i="1"/>
  <c r="F38" i="1"/>
  <c r="F33" i="1"/>
  <c r="F27" i="1"/>
  <c r="F26" i="1" l="1"/>
  <c r="G26" i="1"/>
  <c r="H26" i="1"/>
  <c r="H25" i="1" s="1"/>
  <c r="I26" i="1"/>
  <c r="K26" i="1"/>
  <c r="J26" i="1"/>
  <c r="H191" i="1"/>
  <c r="H190" i="1" s="1"/>
  <c r="F191" i="1"/>
  <c r="F190" i="1" s="1"/>
  <c r="G61" i="1"/>
  <c r="G191" i="1"/>
  <c r="G190" i="1" s="1"/>
  <c r="K61" i="1"/>
  <c r="F61" i="1"/>
  <c r="J83" i="1"/>
  <c r="H61" i="1"/>
  <c r="K83" i="1"/>
  <c r="G83" i="1"/>
  <c r="I191" i="1"/>
  <c r="I190" i="1" s="1"/>
  <c r="K191" i="1"/>
  <c r="K190" i="1" s="1"/>
  <c r="J191" i="1"/>
  <c r="J190" i="1" s="1"/>
  <c r="J61" i="1"/>
  <c r="I61" i="1"/>
  <c r="G25" i="1" l="1"/>
  <c r="G265" i="1" s="1"/>
  <c r="I25" i="1"/>
  <c r="I265" i="1" s="1"/>
  <c r="K25" i="1"/>
  <c r="K265" i="1" s="1"/>
  <c r="J25" i="1"/>
  <c r="J265" i="1" s="1"/>
  <c r="H265" i="1"/>
  <c r="F25" i="1"/>
  <c r="F265" i="1" s="1"/>
</calcChain>
</file>

<file path=xl/sharedStrings.xml><?xml version="1.0" encoding="utf-8"?>
<sst xmlns="http://schemas.openxmlformats.org/spreadsheetml/2006/main" count="934" uniqueCount="480">
  <si>
    <t>СВЕДЕНИЯ РЕЕСТРА ИСТОЧНИКОВ ДОХОДОВ</t>
  </si>
  <si>
    <t>Финансовый орган</t>
  </si>
  <si>
    <t>ФИНАНСОВОЕ УПРАВЛЕНИЕ АДМИНИСТРАЦИИ РОМАНОВСКОГО МУНИЦИПАЛЬНОГО РАЙОНА САРАТОВСКОЙ ОБЛАСТИ</t>
  </si>
  <si>
    <t>Наименование публично-правового образования</t>
  </si>
  <si>
    <t>Этап</t>
  </si>
  <si>
    <t>Проект бюджета</t>
  </si>
  <si>
    <t>Единица измерения</t>
  </si>
  <si>
    <t>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</si>
  <si>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</si>
  <si>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</si>
  <si>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</si>
  <si>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>Код главного администратора доходов бюджета</t>
  </si>
  <si>
    <t>Код классификации доходов бюджета</t>
  </si>
  <si>
    <t>на 2025 год</t>
  </si>
  <si>
    <t>182</t>
  </si>
  <si>
    <t>10000000000000000</t>
  </si>
  <si>
    <t>НАЛОГОВЫЕ И НЕНАЛОГОВЫЕ ДОХОДЫ</t>
  </si>
  <si>
    <t>Федеральная налоговая служба</t>
  </si>
  <si>
    <t>100</t>
  </si>
  <si>
    <t>Федеральное казначейство</t>
  </si>
  <si>
    <t>048</t>
  </si>
  <si>
    <t>Федеральная служба по надзору в сфере природопользования</t>
  </si>
  <si>
    <t>501</t>
  </si>
  <si>
    <t>Министерство по делам территориальных образований Саратовской области</t>
  </si>
  <si>
    <t>201</t>
  </si>
  <si>
    <t>Администрация Романовского муниципального района Саратовской области</t>
  </si>
  <si>
    <t>036</t>
  </si>
  <si>
    <t>Комитет по обеспечению деятельности мировых судей Саратовской области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</si>
  <si>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</si>
  <si>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</si>
  <si>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</si>
  <si>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</si>
  <si>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</si>
  <si>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</si>
  <si>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</si>
  <si>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</si>
  <si>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</si>
  <si>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</si>
  <si>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</si>
  <si>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</si>
  <si>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</si>
  <si>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</si>
  <si>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</si>
  <si>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</si>
  <si>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</si>
  <si>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</si>
  <si>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</si>
  <si>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</si>
  <si>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</si>
  <si>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</si>
  <si>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</si>
  <si>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</si>
  <si>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</si>
  <si>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</si>
  <si>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</si>
  <si>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</si>
  <si>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</si>
  <si>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</si>
  <si>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</si>
  <si>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</si>
  <si>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</si>
  <si>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</si>
  <si>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Акцизы по подакцизным товарам (продукции), производимым на территории Российской Федерации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</si>
  <si>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</si>
  <si>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</si>
  <si>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</si>
  <si>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</si>
  <si>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</si>
  <si>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</si>
  <si>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</si>
  <si>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</si>
  <si>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</si>
  <si>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</si>
  <si>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</si>
  <si>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</si>
  <si>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</si>
  <si>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</si>
  <si>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</si>
  <si>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</si>
  <si>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</si>
  <si>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</si>
  <si>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</si>
  <si>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</si>
  <si>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</si>
  <si>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</si>
  <si>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</si>
  <si>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</si>
  <si>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</si>
  <si>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</si>
  <si>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</si>
  <si>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10502020021000110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</si>
  <si>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</si>
  <si>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10502020022100110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</si>
  <si>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</si>
  <si>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</si>
  <si>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</si>
  <si>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</si>
  <si>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</si>
  <si>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</si>
  <si>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10503010012100110</t>
  </si>
  <si>
    <t>Единый сельскохозяйственный налог (пени по соответствующему платежу)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</si>
  <si>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</si>
  <si>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</si>
  <si>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</si>
  <si>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</si>
  <si>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</si>
  <si>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</si>
  <si>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</si>
  <si>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</si>
  <si>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10504020022100110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</si>
  <si>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</si>
  <si>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10600000000000000</t>
  </si>
  <si>
    <t>НАЛОГИ НА ИМУЩЕСТВО</t>
  </si>
  <si>
    <t>10604000020000110</t>
  </si>
  <si>
    <t>Транспортный налог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</si>
  <si>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</si>
  <si>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</si>
  <si>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</si>
  <si>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</si>
  <si>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</si>
  <si>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</si>
  <si>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</si>
  <si>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</si>
  <si>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</si>
  <si>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</si>
  <si>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</si>
  <si>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11105035050000120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</si>
  <si>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</si>
  <si>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</si>
  <si>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</si>
  <si>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</si>
  <si>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</si>
  <si>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11600000000000000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</si>
  <si>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</si>
  <si>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</si>
  <si>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</si>
  <si>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11601053012302140</t>
  </si>
  <si>
    <t>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</si>
  <si>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</si>
  <si>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</si>
  <si>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</si>
  <si>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</si>
  <si>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</si>
  <si>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</si>
  <si>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</si>
  <si>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</si>
  <si>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</si>
  <si>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</si>
  <si>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</si>
  <si>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</si>
  <si>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</si>
  <si>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</si>
  <si>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</si>
  <si>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</si>
  <si>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</si>
  <si>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</si>
  <si>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</si>
  <si>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</si>
  <si>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</si>
  <si>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</si>
  <si>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</si>
  <si>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</si>
  <si>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</si>
  <si>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</si>
  <si>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</si>
  <si>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</si>
  <si>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</si>
  <si>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</si>
  <si>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</si>
  <si>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11601133019000140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</si>
  <si>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</si>
  <si>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</si>
  <si>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</si>
  <si>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</si>
  <si>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</si>
  <si>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</si>
  <si>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</si>
  <si>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11601143019000140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</si>
  <si>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</si>
  <si>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</si>
  <si>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</si>
  <si>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</si>
  <si>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</si>
  <si>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</si>
  <si>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</si>
  <si>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</si>
  <si>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</si>
  <si>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</si>
  <si>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</si>
  <si>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</si>
  <si>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</si>
  <si>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</si>
  <si>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</si>
  <si>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</si>
  <si>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</si>
  <si>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</si>
  <si>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</si>
  <si>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</si>
  <si>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</si>
  <si>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</si>
  <si>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</si>
  <si>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</si>
  <si>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</si>
  <si>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</si>
  <si>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</si>
  <si>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</si>
  <si>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</si>
  <si>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</si>
  <si>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</si>
  <si>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</si>
  <si>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</si>
  <si>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</si>
  <si>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</si>
  <si>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11601203012302140</t>
  </si>
  <si>
    <t>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</si>
  <si>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</si>
  <si>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</si>
  <si>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</si>
  <si>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</si>
  <si>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</si>
  <si>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</si>
  <si>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</si>
  <si>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</si>
  <si>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</si>
  <si>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</si>
  <si>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</si>
  <si>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</si>
  <si>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</si>
  <si>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</si>
  <si>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</si>
  <si>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</si>
  <si>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</si>
  <si>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</si>
  <si>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202</t>
  </si>
  <si>
    <t>20000000000000000</t>
  </si>
  <si>
    <t>БЕЗВОЗМЕЗДНЫЕ ПОСТУПЛЕНИЯ</t>
  </si>
  <si>
    <t>Финансовое управление администрации Романовского муниципального района Саратовской области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</si>
  <si>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</si>
  <si>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</si>
  <si>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</si>
  <si>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</si>
  <si>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</si>
  <si>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</si>
  <si>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</si>
  <si>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</si>
  <si>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</si>
  <si>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</si>
  <si>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</si>
  <si>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</si>
  <si>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</si>
  <si>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</si>
  <si>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</si>
  <si>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</si>
  <si>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</si>
  <si>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</si>
  <si>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</si>
  <si>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</si>
  <si>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</si>
  <si>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</si>
  <si>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</si>
  <si>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</si>
  <si>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</si>
  <si>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</si>
  <si>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</si>
  <si>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</si>
  <si>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</si>
  <si>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</si>
  <si>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</si>
  <si>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</si>
  <si>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20229900000000150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</si>
  <si>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</si>
  <si>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20229900050000150</t>
  </si>
  <si>
    <t>Субсидии бюджетам муниципальных районов из местных бюджетов</t>
  </si>
  <si>
    <t>20229999000000150</t>
  </si>
  <si>
    <t>Прочие субсидии</t>
  </si>
  <si>
    <t>20229999050078150</t>
  </si>
  <si>
    <t>Субсидии бюджетам 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</t>
  </si>
  <si>
    <t>20229999050087150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</si>
  <si>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</si>
  <si>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20229999050108150</t>
  </si>
  <si>
    <t>Субсидии бюджетам муниципальных районов и городских округов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</si>
  <si>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</si>
  <si>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</si>
  <si>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</si>
  <si>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</si>
  <si>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</si>
  <si>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</si>
  <si>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20230024050003150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</si>
  <si>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</si>
  <si>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20230024050007150</t>
  </si>
  <si>
    <t xml:space="preserve">Субвенция бюджетам муниципальных районов области на исполнение государственных полномочий по расчету и предоставлению дотаций поселениям </t>
  </si>
  <si>
    <t>20230024050008150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</si>
  <si>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</si>
  <si>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20230024050009150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</si>
  <si>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</si>
  <si>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20230024050010150</t>
  </si>
  <si>
    <t xml:space="preserve"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</si>
  <si>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20230024050011150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</si>
  <si>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</si>
  <si>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20230024050012150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</si>
  <si>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и расходы по оплате услуг почтовой связи и банковских услуг, оказываемых банками, по выплате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</si>
  <si>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20230024050014150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</si>
  <si>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</si>
  <si>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20230024050015150</t>
  </si>
  <si>
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 </t>
  </si>
  <si>
    <t>20230024050016150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</si>
  <si>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и предоставлению гражданам субсидий на оплату жилого помещения и коммунальных услуг</t>
  </si>
  <si>
    <t>20230024050027150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</si>
  <si>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</si>
  <si>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20230024050028150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</si>
  <si>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</si>
  <si>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20230024050029150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</si>
  <si>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</si>
  <si>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20230024050037150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</si>
  <si>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</si>
  <si>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20230024050043150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</si>
  <si>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</si>
  <si>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</si>
  <si>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</si>
  <si>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</si>
  <si>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</si>
  <si>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20235303000000150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</si>
  <si>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</si>
  <si>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20235303050000150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</si>
  <si>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</si>
  <si>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</si>
  <si>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</si>
  <si>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</si>
  <si>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</si>
  <si>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</si>
  <si>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</si>
  <si>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20249999000000150</t>
  </si>
  <si>
    <t>Прочие межбюджетные трансферты, передаваемые бюджетам</t>
  </si>
  <si>
    <t>20249999050006150</t>
  </si>
  <si>
    <t>Иные межбюджетные трансферты бюджетам муниципальных районов области на укрепление материально-технической базы муниципальных образовательных организаций</t>
  </si>
  <si>
    <t>20249999050015150</t>
  </si>
  <si>
    <t>Межбюджетные трансферты, передаваемые бюджетам муниципальных районов и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</si>
  <si>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20249999050044150</t>
  </si>
  <si>
    <t>Иные межбюджетные трансферты на благоустройство территорий общеобразовательных учреждений</t>
  </si>
  <si>
    <t>20249999050048150</t>
  </si>
  <si>
    <t>Иные межбюджетные трансферты на оснащение и укрепление материально-технической базы образовательных организаций (за счет средств дотации)</t>
  </si>
  <si>
    <t>20249999050054150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</si>
  <si>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</si>
  <si>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Итого</t>
  </si>
  <si>
    <t>20235469050000150</t>
  </si>
  <si>
    <t>Субвенции бюджетам муниципальных районов на проведение Всероссийской переписи населения 2020 года</t>
  </si>
  <si>
    <t>11402052050000410</t>
  </si>
  <si>
    <t>11601063010017140</t>
  </si>
  <si>
    <t>11601073010027140</t>
  </si>
  <si>
    <t>11601073012302140</t>
  </si>
  <si>
    <t>11601083010003140</t>
  </si>
  <si>
    <t>11601083010121140</t>
  </si>
  <si>
    <t>11601083010038140</t>
  </si>
  <si>
    <t>11601093019000140</t>
  </si>
  <si>
    <t>11601133010028140</t>
  </si>
  <si>
    <t>11601143010016140</t>
  </si>
  <si>
    <t>11601193010007140</t>
  </si>
  <si>
    <t>11601193010401140</t>
  </si>
  <si>
    <t>11601193012302140</t>
  </si>
  <si>
    <t>11705050050000180</t>
  </si>
  <si>
    <t>11701050050000180</t>
  </si>
  <si>
    <t>20225210050000150</t>
  </si>
  <si>
    <t>20225467050000150</t>
  </si>
  <si>
    <t>20229999050086150</t>
  </si>
  <si>
    <t>20229999050111150</t>
  </si>
  <si>
    <t>20249999050067150</t>
  </si>
  <si>
    <t>20249999050070150</t>
  </si>
  <si>
    <t>21960010050000150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</si>
  <si>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</si>
  <si>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 xml:space="preserve">Иные межбюджетные трансферты на оснащение и укрепление материально-технической базы образовательных организаций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</si>
  <si>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</si>
  <si>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</si>
  <si>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</si>
  <si>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</si>
  <si>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образовательных организаций материально-технической базой для внедрения цифровой образовательной среды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</si>
  <si>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</si>
  <si>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</si>
  <si>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Прочие неналоговые доходы бюджетов муниципальных районов</t>
  </si>
  <si>
    <r>
      <t xml:space="preserve">Невыясненные поступления </t>
    </r>
    <r>
      <rPr>
        <sz val="8"/>
        <color indexed="8"/>
        <rFont val="Times New Roman"/>
        <family val="1"/>
        <charset val="204"/>
      </rPr>
      <t>за исключением</t>
    </r>
    <r>
      <rPr>
        <sz val="8"/>
        <rFont val="Times New Roman"/>
        <family val="1"/>
        <charset val="204"/>
      </rPr>
      <t xml:space="preserve"> невыясненных поступлений за счет безвозмездных поступлений, зачисляемые в бюджеты муниципальных районов</t>
    </r>
  </si>
  <si>
    <t>20249999050020150</t>
  </si>
  <si>
    <t>Иные межбюджетные трансферты на осуществление мероприятий в области энергосбережения и повышения энергетической эффективности</t>
  </si>
  <si>
    <t xml:space="preserve">Прогноз к проекту решения о бюджете </t>
  </si>
  <si>
    <t>10102000000000000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</si>
  <si>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</si>
  <si>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10302000000000000</t>
  </si>
  <si>
    <t>Налоги на совокупный доход</t>
  </si>
  <si>
    <t>10502000000000000</t>
  </si>
  <si>
    <t>10503000000000000</t>
  </si>
  <si>
    <t>10504000000000000</t>
  </si>
  <si>
    <t>10803000000000000</t>
  </si>
  <si>
    <t>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</si>
  <si>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</si>
  <si>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114000000000000000</t>
  </si>
  <si>
    <t>Доходы от продажи материальных и нематериальных активов</t>
  </si>
  <si>
    <t>Штрафы, санкции, возмещение ущерба</t>
  </si>
  <si>
    <t>11700000000000000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</si>
  <si>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</si>
  <si>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</si>
  <si>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</si>
  <si>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20210000000000000</t>
  </si>
  <si>
    <t xml:space="preserve">Дотации </t>
  </si>
  <si>
    <t>20220000000000000</t>
  </si>
  <si>
    <t>Субсидии</t>
  </si>
  <si>
    <t>20230000000000000</t>
  </si>
  <si>
    <t>Субвенции</t>
  </si>
  <si>
    <t>20240000000000000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</si>
  <si>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</si>
  <si>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</si>
  <si>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</si>
  <si>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037</t>
  </si>
  <si>
    <t>038</t>
  </si>
  <si>
    <t>10601000000000000</t>
  </si>
  <si>
    <t>Налог на имущество</t>
  </si>
  <si>
    <t>Налог на имущество физических лиц</t>
  </si>
  <si>
    <t>10601030101000110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</si>
  <si>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</si>
  <si>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10601030102100110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</si>
  <si>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 (пени по соответствующему платежу</t>
  </si>
  <si>
    <t>10606000000000000</t>
  </si>
  <si>
    <t>Земельный налог</t>
  </si>
  <si>
    <t>10606033000000000</t>
  </si>
  <si>
    <t>Земельный налог с организаций, обладающих земельным участком, расположенным в границах сельких поселений</t>
  </si>
  <si>
    <t>10606033101000110</t>
  </si>
  <si>
    <t>10606033102100110</t>
  </si>
  <si>
    <t>10606043000000000</t>
  </si>
  <si>
    <t>10606043101000110</t>
  </si>
  <si>
    <t>10606043102100110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</si>
  <si>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</si>
  <si>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</si>
  <si>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</si>
  <si>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</si>
  <si>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</si>
  <si>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комисариаты</t>
  </si>
  <si>
    <t>20249999100054150</t>
  </si>
  <si>
    <t>Межбюджетные трансферты, передаваемые бюджетам сельских поселений области на достижение надлежащего уровня оплаты труда в органах местного самоуправления</t>
  </si>
  <si>
    <t>20229999100118150</t>
  </si>
  <si>
    <t>Субсидии бюджетам поселений области на обеспечение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</si>
  <si>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10804020011000110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</si>
  <si>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</si>
  <si>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Администрация Усть-Щербединского муниципального образования Романовского муниципального района Саратовской области</t>
  </si>
  <si>
    <t>11715000000000000</t>
  </si>
  <si>
    <t>Инициативные платежи</t>
  </si>
  <si>
    <t>20229999100073150</t>
  </si>
  <si>
    <t>Субсидии бюджетам сельских поселений области на реализацию инициативных проектов</t>
  </si>
  <si>
    <t>20240014100001150</t>
  </si>
  <si>
    <t>Межбюджетные трансферты, передаваемые бюджетам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</si>
  <si>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10606033103000110</t>
  </si>
  <si>
    <t>11607090100000140</t>
  </si>
  <si>
    <t>Большекарайское</t>
  </si>
  <si>
    <t>10606043103000110</t>
  </si>
  <si>
    <t>Администрация Большекарайского муниципального образования Романовского муниципального района Саратовской области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</si>
  <si>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</si>
  <si>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</si>
  <si>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</si>
  <si>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</si>
  <si>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на 2026 год</t>
  </si>
  <si>
    <t>20240014100026150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</si>
  <si>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(в части в уточнения сведений о границах населенных пунктов и территориальных зон в ЕГРН)</t>
  </si>
  <si>
    <t>Инициативные платежи, зачисляемые в бюджеты сельских поселений (инициативные платежи граждан на реализацию проекта «Приобретение и установка конструктивного элемента к памятнику в с.Большой Карай воинам-землякам, павшим в годы Великой Отечественной войны») с использованием средств областного бюджета</t>
  </si>
  <si>
    <t>11715030102094150</t>
  </si>
  <si>
    <t>11715030103094150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</si>
  <si>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«Приобретение и установка конструктивного элемента к памятнику в с.Большой Карай воинам-землякам, павшим в годы Великой Отечественной войны») с использованием средств областного бюджета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</si>
  <si>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</si>
  <si>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</si>
  <si>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</si>
  <si>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</si>
  <si>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 «01» октября 2024 года</t>
  </si>
  <si>
    <t>Показатели прогноза доходов в 2024 году в соответствии с Решением</t>
  </si>
  <si>
    <t xml:space="preserve">Показатели кассовых поступлений по состоянию на 01.01 2024 года </t>
  </si>
  <si>
    <t xml:space="preserve">Оценка исполнения 2024 года </t>
  </si>
  <si>
    <t>на 2027 год</t>
  </si>
  <si>
    <t>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</si>
  <si>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</si>
  <si>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11715030102097150</t>
  </si>
  <si>
    <t>11715030103097150</t>
  </si>
  <si>
    <t>Инициативные платежи, зачисляемые в бюджеты сельских поселений (инициативные платежи граждан на реализацию проекта «Благоустройство территории воинского захоронения в с. Большой Карай») с использованием средств областного бюджета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</si>
  <si>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«Благоустройство территории воинского захоронения в с. Большой Карай») с использованием средств областного бюджета</t>
  </si>
  <si>
    <t>Субсидии бюджетам поселений области на обустройство и восстановление воинских захоронений, находящихся в государственной (муниципальной) собственности</t>
  </si>
  <si>
    <t>20249999100006150</t>
  </si>
  <si>
    <t>Иные межбюджетные трансферты, передаваемые бюджетам сельских поселений области за счет средств резервного фонда Правительства Саратовской области на проведение работ по восстановлению систем водоснабжения населения и (или)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</si>
</sst>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7" fillId="2" borderId="2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9" fillId="0" borderId="0" xfId="0" applyFont="1"/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0" fontId="2" fillId="2" borderId="0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view="pageBreakPreview" zoomScale="85" zoomScaleNormal="100" zoomScaleSheetLayoutView="85" workbookViewId="0">
      <selection activeCell="D5" sqref="D5:E5"/>
    </sheetView>
  </sheetViews>
  <sheetFormatPr defaultRowHeight="15" x14ac:dyDescent="0.25"/>
  <cols>
    <col min="1" max="1" width="2.7109375" customWidth="1"/>
    <col min="2" max="2" width="16" customWidth="1"/>
    <col min="3" max="3" width="17.28515625" customWidth="1"/>
    <col min="4" max="4" width="49.28515625" customWidth="1"/>
    <col min="5" max="5" width="27.28515625" customWidth="1"/>
    <col min="6" max="6" width="17.140625" customWidth="1"/>
    <col min="7" max="7" width="17.28515625" customWidth="1"/>
    <col min="8" max="8" width="19.42578125" customWidth="1"/>
    <col min="9" max="9" width="17.42578125" customWidth="1"/>
    <col min="10" max="10" width="18.28515625" customWidth="1"/>
    <col min="11" max="11" width="15.7109375" customWidth="1"/>
    <col min="12" max="12" width="2.7109375" customWidth="1"/>
    <col min="13" max="13" width="19" customWidth="1"/>
  </cols>
  <sheetData>
    <row r="1" spans="1:12" ht="28.5" customHeight="1" x14ac:dyDescent="0.25">
      <c r="A1" s="6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6"/>
      <c r="B2" s="10" t="s">
        <v>0</v>
      </c>
      <c r="C2" s="5"/>
      <c r="D2" s="7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6"/>
      <c r="B3" s="67" t="s">
        <v>466</v>
      </c>
      <c r="C3" s="5"/>
      <c r="D3" s="16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6"/>
      <c r="B4" s="11"/>
      <c r="C4" s="5"/>
      <c r="D4" s="5"/>
      <c r="E4" s="11"/>
      <c r="F4" s="11"/>
      <c r="G4" s="11"/>
      <c r="H4" s="11"/>
      <c r="I4" s="11"/>
      <c r="J4" s="11"/>
      <c r="K4" s="11"/>
      <c r="L4" s="11"/>
    </row>
    <row r="5" spans="1:12" ht="23.25" customHeight="1" x14ac:dyDescent="0.25">
      <c r="A5" s="6"/>
      <c r="B5" s="10" t="s">
        <v>1</v>
      </c>
      <c r="C5" s="58"/>
      <c r="D5" s="72" t="s">
        <v>2</v>
      </c>
      <c r="E5" s="72"/>
      <c r="F5" s="6"/>
      <c r="G5" s="6"/>
      <c r="H5" s="6"/>
      <c r="I5" s="6"/>
      <c r="J5" s="6"/>
      <c r="K5" s="6"/>
      <c r="L5" s="6"/>
    </row>
    <row r="6" spans="1:12" ht="29.25" customHeight="1" x14ac:dyDescent="0.25">
      <c r="A6" s="6"/>
      <c r="B6" s="75" t="s">
        <v>3</v>
      </c>
      <c r="C6" s="75"/>
      <c r="D6" s="72" t="s">
        <v>448</v>
      </c>
      <c r="E6" s="72"/>
      <c r="F6" s="6"/>
      <c r="G6" s="6"/>
      <c r="H6" s="6"/>
      <c r="I6" s="6"/>
      <c r="J6" s="6"/>
      <c r="K6" s="6"/>
      <c r="L6" s="6"/>
    </row>
    <row r="7" spans="1:12" x14ac:dyDescent="0.25">
      <c r="A7" s="6"/>
      <c r="B7" s="10" t="s">
        <v>4</v>
      </c>
      <c r="C7" s="58"/>
      <c r="D7" s="73" t="s">
        <v>5</v>
      </c>
      <c r="E7" s="73"/>
      <c r="F7" s="6"/>
      <c r="G7" s="6"/>
      <c r="H7" s="6"/>
      <c r="I7" s="6"/>
      <c r="J7" s="6"/>
      <c r="K7" s="6"/>
      <c r="L7" s="6"/>
    </row>
    <row r="8" spans="1:12" x14ac:dyDescent="0.25">
      <c r="A8" s="6"/>
      <c r="B8" s="10" t="s">
        <v>6</v>
      </c>
      <c r="C8" s="59"/>
      <c r="D8" s="74" t="s">
        <v>7</v>
      </c>
      <c r="E8" s="74"/>
      <c r="F8" s="6"/>
      <c r="G8" s="6"/>
      <c r="H8" s="6"/>
      <c r="I8" s="6"/>
      <c r="J8" s="6"/>
      <c r="K8" s="6"/>
      <c r="L8" s="8"/>
    </row>
    <row r="9" spans="1:12" x14ac:dyDescent="0.25">
      <c r="A9" s="6"/>
      <c r="B9" s="6"/>
      <c r="C9" s="31"/>
      <c r="D9" s="15"/>
      <c r="E9" s="6"/>
      <c r="F9" s="6"/>
      <c r="G9" s="6"/>
      <c r="H9" s="6"/>
      <c r="I9" s="6"/>
      <c r="J9" s="6"/>
      <c r="K9" s="6"/>
      <c r="L9" s="8"/>
    </row>
    <row r="10" spans="1:12" x14ac:dyDescent="0.25">
      <c r="A10" s="6"/>
      <c r="B10" s="6"/>
      <c r="C10" s="5"/>
      <c r="D10" s="15"/>
      <c r="E10" s="6"/>
      <c r="F10" s="6"/>
      <c r="G10" s="6"/>
      <c r="H10" s="6"/>
      <c r="I10" s="6"/>
      <c r="J10" s="6"/>
      <c r="K10" s="6"/>
      <c r="L10" s="8"/>
    </row>
    <row r="11" spans="1:12" x14ac:dyDescent="0.25">
      <c r="A11" s="6"/>
      <c r="B11" s="14"/>
      <c r="C11" s="14"/>
      <c r="D11" s="6"/>
      <c r="E11" s="14"/>
      <c r="F11" s="14"/>
      <c r="G11" s="14"/>
      <c r="H11" s="14"/>
      <c r="I11" s="14"/>
      <c r="J11" s="14"/>
      <c r="K11" s="14"/>
      <c r="L11" s="6"/>
    </row>
    <row r="12" spans="1:12" ht="30" customHeight="1" x14ac:dyDescent="0.25">
      <c r="A12" s="6"/>
      <c r="B12" s="76" t="s">
        <v>8</v>
      </c>
      <c r="C12" s="76"/>
      <c r="D12" s="77" t="s">
        <v>9</v>
      </c>
      <c r="E12" s="77" t="s">
        <v>10</v>
      </c>
      <c r="F12" s="76" t="s">
        <v>467</v>
      </c>
      <c r="G12" s="76" t="s">
        <v>468</v>
      </c>
      <c r="H12" s="76" t="s">
        <v>469</v>
      </c>
      <c r="I12" s="76" t="s">
        <v>381</v>
      </c>
      <c r="J12" s="76"/>
      <c r="K12" s="76"/>
      <c r="L12" s="6"/>
    </row>
    <row r="13" spans="1:12" ht="27" customHeight="1" x14ac:dyDescent="0.25">
      <c r="A13" s="6"/>
      <c r="B13" s="77" t="s">
        <v>11</v>
      </c>
      <c r="C13" s="77" t="s">
        <v>12</v>
      </c>
      <c r="D13" s="78"/>
      <c r="E13" s="78"/>
      <c r="F13" s="76"/>
      <c r="G13" s="76"/>
      <c r="H13" s="76"/>
      <c r="I13" s="76"/>
      <c r="J13" s="76"/>
      <c r="K13" s="76"/>
      <c r="L13" s="6"/>
    </row>
    <row r="14" spans="1:12" ht="60.75" customHeight="1" x14ac:dyDescent="0.25">
      <c r="A14" s="6"/>
      <c r="B14" s="79"/>
      <c r="C14" s="79"/>
      <c r="D14" s="79"/>
      <c r="E14" s="79"/>
      <c r="F14" s="76"/>
      <c r="G14" s="76"/>
      <c r="H14" s="76"/>
      <c r="I14" s="68" t="s">
        <v>13</v>
      </c>
      <c r="J14" s="68" t="s">
        <v>455</v>
      </c>
      <c r="K14" s="68" t="s">
        <v>470</v>
      </c>
      <c r="L14" s="6"/>
    </row>
    <row r="15" spans="1:12" x14ac:dyDescent="0.25">
      <c r="A15" s="6"/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6"/>
    </row>
    <row r="16" spans="1:12" hidden="1" x14ac:dyDescent="0.25">
      <c r="B16" s="3" t="s">
        <v>14</v>
      </c>
      <c r="C16" s="1" t="s">
        <v>15</v>
      </c>
      <c r="D16" s="9" t="s">
        <v>16</v>
      </c>
      <c r="E16" s="4" t="s">
        <v>17</v>
      </c>
      <c r="F16" s="2">
        <v>49284468.329999998</v>
      </c>
      <c r="G16" s="2">
        <v>49314709.729999997</v>
      </c>
      <c r="H16" s="2">
        <v>0</v>
      </c>
      <c r="I16" s="2">
        <v>0</v>
      </c>
      <c r="J16" s="2">
        <v>0</v>
      </c>
      <c r="K16" s="2">
        <v>0</v>
      </c>
    </row>
    <row r="17" spans="2:13" hidden="1" x14ac:dyDescent="0.25">
      <c r="B17" s="3" t="s">
        <v>18</v>
      </c>
      <c r="C17" s="1" t="s">
        <v>15</v>
      </c>
      <c r="D17" s="9" t="s">
        <v>16</v>
      </c>
      <c r="E17" s="4" t="s">
        <v>19</v>
      </c>
      <c r="F17" s="2">
        <v>13712572.859999999</v>
      </c>
      <c r="G17" s="2">
        <v>13712572.859999999</v>
      </c>
      <c r="H17" s="2">
        <v>0</v>
      </c>
      <c r="I17" s="2">
        <v>0</v>
      </c>
      <c r="J17" s="2">
        <v>0</v>
      </c>
      <c r="K17" s="2">
        <v>0</v>
      </c>
    </row>
    <row r="18" spans="2:13" ht="22.5" hidden="1" x14ac:dyDescent="0.25">
      <c r="B18" s="3" t="s">
        <v>20</v>
      </c>
      <c r="C18" s="1" t="s">
        <v>15</v>
      </c>
      <c r="D18" s="9" t="s">
        <v>16</v>
      </c>
      <c r="E18" s="4" t="s">
        <v>21</v>
      </c>
      <c r="F18" s="2">
        <v>131217.24</v>
      </c>
      <c r="G18" s="2">
        <v>131217.24</v>
      </c>
      <c r="H18" s="2">
        <v>0</v>
      </c>
      <c r="I18" s="2">
        <v>0</v>
      </c>
      <c r="J18" s="2">
        <v>0</v>
      </c>
      <c r="K18" s="2">
        <v>0</v>
      </c>
    </row>
    <row r="19" spans="2:13" ht="23.25" hidden="1" customHeight="1" x14ac:dyDescent="0.25">
      <c r="B19" s="3" t="s">
        <v>22</v>
      </c>
      <c r="C19" s="1" t="s">
        <v>15</v>
      </c>
      <c r="D19" s="9" t="s">
        <v>16</v>
      </c>
      <c r="E19" s="4" t="s">
        <v>23</v>
      </c>
      <c r="F19" s="2">
        <v>350</v>
      </c>
      <c r="G19" s="2">
        <v>350</v>
      </c>
      <c r="H19" s="2">
        <v>0</v>
      </c>
      <c r="I19" s="2">
        <v>0</v>
      </c>
      <c r="J19" s="2">
        <v>0</v>
      </c>
      <c r="K19" s="2">
        <v>0</v>
      </c>
    </row>
    <row r="20" spans="2:13" ht="23.25" hidden="1" customHeight="1" x14ac:dyDescent="0.25">
      <c r="B20" s="3" t="s">
        <v>24</v>
      </c>
      <c r="C20" s="1" t="s">
        <v>15</v>
      </c>
      <c r="D20" s="9" t="s">
        <v>16</v>
      </c>
      <c r="E20" s="4" t="s">
        <v>25</v>
      </c>
      <c r="F20" s="2">
        <v>32708068.359999999</v>
      </c>
      <c r="G20" s="2">
        <v>19315495.370000001</v>
      </c>
      <c r="H20" s="2">
        <v>0</v>
      </c>
      <c r="I20" s="2">
        <v>0</v>
      </c>
      <c r="J20" s="2">
        <v>0</v>
      </c>
      <c r="K20" s="2">
        <v>0</v>
      </c>
    </row>
    <row r="21" spans="2:13" ht="23.25" hidden="1" customHeight="1" x14ac:dyDescent="0.25">
      <c r="B21" s="3" t="s">
        <v>26</v>
      </c>
      <c r="C21" s="1" t="s">
        <v>15</v>
      </c>
      <c r="D21" s="9" t="s">
        <v>16</v>
      </c>
      <c r="E21" s="4" t="s">
        <v>27</v>
      </c>
      <c r="F21" s="2">
        <v>184319.9</v>
      </c>
      <c r="G21" s="2">
        <v>184319.9</v>
      </c>
      <c r="H21" s="2">
        <v>0</v>
      </c>
      <c r="I21" s="2">
        <v>0</v>
      </c>
      <c r="J21" s="2">
        <v>0</v>
      </c>
      <c r="K21" s="2">
        <v>0</v>
      </c>
    </row>
    <row r="22" spans="2:13" hidden="1" x14ac:dyDescent="0.25">
      <c r="B22" s="3" t="s">
        <v>14</v>
      </c>
      <c r="C22" s="1" t="s">
        <v>28</v>
      </c>
      <c r="D22" s="9" t="s">
        <v>29</v>
      </c>
      <c r="E22" s="4" t="s">
        <v>17</v>
      </c>
      <c r="F22" s="2">
        <v>18862260.420000002</v>
      </c>
      <c r="G22" s="2">
        <v>18874069.82</v>
      </c>
      <c r="H22" s="2">
        <v>0</v>
      </c>
      <c r="I22" s="2">
        <v>0</v>
      </c>
      <c r="J22" s="2">
        <v>0</v>
      </c>
      <c r="K22" s="2">
        <v>0</v>
      </c>
    </row>
    <row r="23" spans="2:13" hidden="1" x14ac:dyDescent="0.25">
      <c r="B23" s="3" t="s">
        <v>14</v>
      </c>
      <c r="C23" s="1" t="s">
        <v>30</v>
      </c>
      <c r="D23" s="9" t="s">
        <v>31</v>
      </c>
      <c r="E23" s="4" t="s">
        <v>17</v>
      </c>
      <c r="F23" s="2">
        <v>18862260.420000002</v>
      </c>
      <c r="G23" s="2">
        <v>18874069.82</v>
      </c>
      <c r="H23" s="2">
        <v>0</v>
      </c>
      <c r="I23" s="2">
        <v>0</v>
      </c>
      <c r="J23" s="2">
        <v>0</v>
      </c>
      <c r="K23" s="2">
        <v>0</v>
      </c>
    </row>
    <row r="24" spans="2:13" ht="57" hidden="1" customHeight="1" x14ac:dyDescent="0.25">
      <c r="B24" s="3" t="s">
        <v>14</v>
      </c>
      <c r="C24" s="1" t="s">
        <v>32</v>
      </c>
      <c r="D24" s="9" t="s">
        <v>33</v>
      </c>
      <c r="E24" s="4" t="s">
        <v>17</v>
      </c>
      <c r="F24" s="2">
        <v>18096959.239999998</v>
      </c>
      <c r="G24" s="2">
        <v>18097336.760000002</v>
      </c>
      <c r="H24" s="2">
        <v>0</v>
      </c>
      <c r="I24" s="2">
        <v>0</v>
      </c>
      <c r="J24" s="2">
        <v>0</v>
      </c>
      <c r="K24" s="2">
        <v>0</v>
      </c>
    </row>
    <row r="25" spans="2:13" ht="20.25" customHeight="1" x14ac:dyDescent="0.25">
      <c r="B25" s="36"/>
      <c r="C25" s="37" t="s">
        <v>15</v>
      </c>
      <c r="D25" s="38" t="s">
        <v>408</v>
      </c>
      <c r="E25" s="39"/>
      <c r="F25" s="40">
        <f t="shared" ref="F25:K25" si="0">F26+F46+F61+F83+F97+F99+F104+F110+F178</f>
        <v>8650100</v>
      </c>
      <c r="G25" s="40">
        <f t="shared" si="0"/>
        <v>8454763.1799999997</v>
      </c>
      <c r="H25" s="40">
        <f t="shared" si="0"/>
        <v>8650100</v>
      </c>
      <c r="I25" s="40">
        <f t="shared" si="0"/>
        <v>9131600</v>
      </c>
      <c r="J25" s="40">
        <f t="shared" si="0"/>
        <v>9492500</v>
      </c>
      <c r="K25" s="40">
        <f t="shared" si="0"/>
        <v>9819400</v>
      </c>
    </row>
    <row r="26" spans="2:13" ht="19.5" customHeight="1" x14ac:dyDescent="0.25">
      <c r="B26" s="42"/>
      <c r="C26" s="37" t="s">
        <v>382</v>
      </c>
      <c r="D26" s="38" t="s">
        <v>31</v>
      </c>
      <c r="E26" s="39"/>
      <c r="F26" s="40">
        <f>F27+F33+F38+F42+F44</f>
        <v>188500</v>
      </c>
      <c r="G26" s="40">
        <f t="shared" ref="G26:K26" si="1">G27+G33+G38+G42+G44</f>
        <v>144992.72</v>
      </c>
      <c r="H26" s="40">
        <f t="shared" si="1"/>
        <v>188500</v>
      </c>
      <c r="I26" s="40">
        <f t="shared" si="1"/>
        <v>203400</v>
      </c>
      <c r="J26" s="40">
        <f t="shared" si="1"/>
        <v>218100</v>
      </c>
      <c r="K26" s="40">
        <f t="shared" si="1"/>
        <v>232000</v>
      </c>
    </row>
    <row r="27" spans="2:13" ht="57" customHeight="1" x14ac:dyDescent="0.25">
      <c r="B27" s="41"/>
      <c r="C27" s="32" t="s">
        <v>32</v>
      </c>
      <c r="D27" s="33" t="s">
        <v>383</v>
      </c>
      <c r="E27" s="34"/>
      <c r="F27" s="35">
        <f>F28+F29+F30+F31</f>
        <v>184950</v>
      </c>
      <c r="G27" s="35">
        <f t="shared" ref="G27:K27" si="2">G28+G29+G30+G31</f>
        <v>140730.51</v>
      </c>
      <c r="H27" s="35">
        <f t="shared" si="2"/>
        <v>174900</v>
      </c>
      <c r="I27" s="35">
        <f t="shared" si="2"/>
        <v>199750</v>
      </c>
      <c r="J27" s="35">
        <f t="shared" si="2"/>
        <v>214450</v>
      </c>
      <c r="K27" s="35">
        <f t="shared" si="2"/>
        <v>228350</v>
      </c>
    </row>
    <row r="28" spans="2:13" ht="68.25" customHeight="1" x14ac:dyDescent="0.25">
      <c r="B28" s="3" t="s">
        <v>14</v>
      </c>
      <c r="C28" s="1" t="s">
        <v>34</v>
      </c>
      <c r="D28" s="9" t="s">
        <v>35</v>
      </c>
      <c r="E28" s="4" t="s">
        <v>17</v>
      </c>
      <c r="F28" s="2">
        <v>184650</v>
      </c>
      <c r="G28" s="17">
        <v>140570.07</v>
      </c>
      <c r="H28" s="2">
        <f>184650-10050</f>
        <v>174600</v>
      </c>
      <c r="I28" s="2">
        <f>184650+14900</f>
        <v>199550</v>
      </c>
      <c r="J28" s="2">
        <f>198750+15500</f>
        <v>214250</v>
      </c>
      <c r="K28" s="2">
        <f>213950+14200</f>
        <v>228150</v>
      </c>
      <c r="M28" s="30"/>
    </row>
    <row r="29" spans="2:13" ht="57" hidden="1" customHeight="1" x14ac:dyDescent="0.25">
      <c r="B29" s="3" t="s">
        <v>14</v>
      </c>
      <c r="C29" s="1" t="s">
        <v>36</v>
      </c>
      <c r="D29" s="9" t="s">
        <v>37</v>
      </c>
      <c r="E29" s="4" t="s">
        <v>17</v>
      </c>
      <c r="F29" s="2"/>
      <c r="G29" s="17"/>
      <c r="H29" s="2"/>
      <c r="I29" s="2"/>
      <c r="J29" s="2"/>
      <c r="K29" s="2"/>
      <c r="M29" s="30"/>
    </row>
    <row r="30" spans="2:13" ht="79.5" customHeight="1" x14ac:dyDescent="0.25">
      <c r="B30" s="3" t="s">
        <v>14</v>
      </c>
      <c r="C30" s="1" t="s">
        <v>38</v>
      </c>
      <c r="D30" s="9" t="s">
        <v>39</v>
      </c>
      <c r="E30" s="4" t="s">
        <v>17</v>
      </c>
      <c r="F30" s="2">
        <v>300</v>
      </c>
      <c r="G30" s="17">
        <v>160.44</v>
      </c>
      <c r="H30" s="2">
        <v>300</v>
      </c>
      <c r="I30" s="2">
        <v>200</v>
      </c>
      <c r="J30" s="2">
        <v>200</v>
      </c>
      <c r="K30" s="2">
        <v>200</v>
      </c>
      <c r="M30" s="30"/>
    </row>
    <row r="31" spans="2:13" ht="57" hidden="1" customHeight="1" x14ac:dyDescent="0.25">
      <c r="B31" s="3" t="s">
        <v>14</v>
      </c>
      <c r="C31" s="1" t="s">
        <v>40</v>
      </c>
      <c r="D31" s="9" t="s">
        <v>41</v>
      </c>
      <c r="E31" s="4" t="s">
        <v>17</v>
      </c>
      <c r="F31" s="2"/>
      <c r="G31" s="17"/>
      <c r="H31" s="2"/>
      <c r="I31" s="2"/>
      <c r="J31" s="2"/>
      <c r="K31" s="2"/>
      <c r="M31" s="30"/>
    </row>
    <row r="32" spans="2:13" ht="79.5" hidden="1" customHeight="1" x14ac:dyDescent="0.25">
      <c r="B32" s="3" t="s">
        <v>14</v>
      </c>
      <c r="C32" s="1" t="s">
        <v>42</v>
      </c>
      <c r="D32" s="9" t="s">
        <v>43</v>
      </c>
      <c r="E32" s="4" t="s">
        <v>17</v>
      </c>
      <c r="F32" s="2">
        <v>0</v>
      </c>
      <c r="G32" s="17"/>
      <c r="H32" s="2"/>
      <c r="I32" s="2"/>
      <c r="J32" s="2"/>
      <c r="K32" s="2"/>
      <c r="M32" s="30"/>
    </row>
    <row r="33" spans="2:13" ht="79.5" customHeight="1" x14ac:dyDescent="0.25">
      <c r="B33" s="41"/>
      <c r="C33" s="32" t="s">
        <v>42</v>
      </c>
      <c r="D33" s="33" t="s">
        <v>43</v>
      </c>
      <c r="E33" s="34"/>
      <c r="F33" s="35">
        <f>F34+F35+F36</f>
        <v>500</v>
      </c>
      <c r="G33" s="35">
        <f t="shared" ref="G33:K33" si="3">G34+G35+G36</f>
        <v>28.08</v>
      </c>
      <c r="H33" s="35">
        <f t="shared" si="3"/>
        <v>500</v>
      </c>
      <c r="I33" s="35">
        <f t="shared" si="3"/>
        <v>500</v>
      </c>
      <c r="J33" s="35">
        <f t="shared" si="3"/>
        <v>500</v>
      </c>
      <c r="K33" s="35">
        <f t="shared" si="3"/>
        <v>500</v>
      </c>
      <c r="M33" s="30"/>
    </row>
    <row r="34" spans="2:13" ht="102" customHeight="1" x14ac:dyDescent="0.25">
      <c r="B34" s="3" t="s">
        <v>14</v>
      </c>
      <c r="C34" s="1" t="s">
        <v>44</v>
      </c>
      <c r="D34" s="9" t="s">
        <v>45</v>
      </c>
      <c r="E34" s="4" t="s">
        <v>17</v>
      </c>
      <c r="F34" s="2">
        <v>500</v>
      </c>
      <c r="G34" s="17">
        <v>28.08</v>
      </c>
      <c r="H34" s="2">
        <v>500</v>
      </c>
      <c r="I34" s="2">
        <v>500</v>
      </c>
      <c r="J34" s="2">
        <v>500</v>
      </c>
      <c r="K34" s="2">
        <v>500</v>
      </c>
      <c r="M34" s="30"/>
    </row>
    <row r="35" spans="2:13" ht="79.5" hidden="1" customHeight="1" x14ac:dyDescent="0.25">
      <c r="B35" s="3" t="s">
        <v>14</v>
      </c>
      <c r="C35" s="1" t="s">
        <v>46</v>
      </c>
      <c r="D35" s="9" t="s">
        <v>47</v>
      </c>
      <c r="E35" s="4" t="s">
        <v>17</v>
      </c>
      <c r="F35" s="2"/>
      <c r="G35" s="17"/>
      <c r="H35" s="2"/>
      <c r="I35" s="2"/>
      <c r="J35" s="2"/>
      <c r="K35" s="2"/>
      <c r="M35" s="30"/>
    </row>
    <row r="36" spans="2:13" ht="102" hidden="1" customHeight="1" x14ac:dyDescent="0.25">
      <c r="B36" s="3" t="s">
        <v>14</v>
      </c>
      <c r="C36" s="1" t="s">
        <v>48</v>
      </c>
      <c r="D36" s="9" t="s">
        <v>49</v>
      </c>
      <c r="E36" s="4" t="s">
        <v>17</v>
      </c>
      <c r="F36" s="2"/>
      <c r="G36" s="17"/>
      <c r="H36" s="2"/>
      <c r="I36" s="2"/>
      <c r="J36" s="2"/>
      <c r="K36" s="2"/>
      <c r="M36" s="30"/>
    </row>
    <row r="37" spans="2:13" ht="34.5" hidden="1" customHeight="1" x14ac:dyDescent="0.25">
      <c r="B37" s="3" t="s">
        <v>14</v>
      </c>
      <c r="C37" s="1" t="s">
        <v>50</v>
      </c>
      <c r="D37" s="9" t="s">
        <v>51</v>
      </c>
      <c r="E37" s="4" t="s">
        <v>17</v>
      </c>
      <c r="F37" s="2">
        <v>0</v>
      </c>
      <c r="G37" s="17"/>
      <c r="H37" s="2"/>
      <c r="I37" s="2"/>
      <c r="J37" s="2"/>
      <c r="K37" s="2"/>
      <c r="M37" s="30"/>
    </row>
    <row r="38" spans="2:13" ht="34.5" customHeight="1" x14ac:dyDescent="0.25">
      <c r="B38" s="41"/>
      <c r="C38" s="32" t="s">
        <v>50</v>
      </c>
      <c r="D38" s="33" t="s">
        <v>51</v>
      </c>
      <c r="E38" s="34"/>
      <c r="F38" s="35">
        <f>F39+F40+F41</f>
        <v>3050</v>
      </c>
      <c r="G38" s="35">
        <f t="shared" ref="G38:K38" si="4">G39+G40+G41</f>
        <v>4234.13</v>
      </c>
      <c r="H38" s="35">
        <f t="shared" si="4"/>
        <v>13100</v>
      </c>
      <c r="I38" s="35">
        <f t="shared" si="4"/>
        <v>3050</v>
      </c>
      <c r="J38" s="35">
        <f t="shared" si="4"/>
        <v>3050</v>
      </c>
      <c r="K38" s="35">
        <f t="shared" si="4"/>
        <v>3050</v>
      </c>
      <c r="M38" s="30"/>
    </row>
    <row r="39" spans="2:13" ht="57" customHeight="1" x14ac:dyDescent="0.25">
      <c r="B39" s="3" t="s">
        <v>14</v>
      </c>
      <c r="C39" s="1" t="s">
        <v>52</v>
      </c>
      <c r="D39" s="9" t="s">
        <v>53</v>
      </c>
      <c r="E39" s="4" t="s">
        <v>17</v>
      </c>
      <c r="F39" s="2">
        <v>3000</v>
      </c>
      <c r="G39" s="17">
        <v>4189.13</v>
      </c>
      <c r="H39" s="2">
        <v>13100</v>
      </c>
      <c r="I39" s="2">
        <v>3000</v>
      </c>
      <c r="J39" s="2">
        <v>3000</v>
      </c>
      <c r="K39" s="2">
        <v>3000</v>
      </c>
      <c r="M39" s="30"/>
    </row>
    <row r="40" spans="2:13" ht="34.5" hidden="1" customHeight="1" x14ac:dyDescent="0.25">
      <c r="B40" s="3" t="s">
        <v>14</v>
      </c>
      <c r="C40" s="1" t="s">
        <v>54</v>
      </c>
      <c r="D40" s="9" t="s">
        <v>55</v>
      </c>
      <c r="E40" s="4" t="s">
        <v>17</v>
      </c>
      <c r="F40" s="2"/>
      <c r="G40" s="17"/>
      <c r="H40" s="2"/>
      <c r="I40" s="2"/>
      <c r="J40" s="2"/>
      <c r="K40" s="2"/>
      <c r="M40" s="30"/>
    </row>
    <row r="41" spans="2:13" ht="57" customHeight="1" x14ac:dyDescent="0.25">
      <c r="B41" s="3" t="s">
        <v>14</v>
      </c>
      <c r="C41" s="1" t="s">
        <v>56</v>
      </c>
      <c r="D41" s="9" t="s">
        <v>57</v>
      </c>
      <c r="E41" s="4" t="s">
        <v>17</v>
      </c>
      <c r="F41" s="2">
        <v>50</v>
      </c>
      <c r="G41" s="17">
        <v>45</v>
      </c>
      <c r="H41" s="2"/>
      <c r="I41" s="2">
        <v>50</v>
      </c>
      <c r="J41" s="2">
        <v>50</v>
      </c>
      <c r="K41" s="2">
        <v>50</v>
      </c>
      <c r="M41" s="30"/>
    </row>
    <row r="42" spans="2:13" ht="57" hidden="1" customHeight="1" x14ac:dyDescent="0.25">
      <c r="B42" s="41"/>
      <c r="C42" s="32" t="s">
        <v>58</v>
      </c>
      <c r="D42" s="33" t="s">
        <v>59</v>
      </c>
      <c r="E42" s="34"/>
      <c r="F42" s="35">
        <f>F43</f>
        <v>0</v>
      </c>
      <c r="G42" s="35">
        <f t="shared" ref="G42:K42" si="5">G43</f>
        <v>0</v>
      </c>
      <c r="H42" s="35">
        <f t="shared" si="5"/>
        <v>0</v>
      </c>
      <c r="I42" s="35">
        <f t="shared" si="5"/>
        <v>0</v>
      </c>
      <c r="J42" s="35">
        <f t="shared" si="5"/>
        <v>0</v>
      </c>
      <c r="K42" s="35">
        <f t="shared" si="5"/>
        <v>0</v>
      </c>
      <c r="M42" s="30"/>
    </row>
    <row r="43" spans="2:13" ht="79.5" hidden="1" customHeight="1" x14ac:dyDescent="0.25">
      <c r="B43" s="3" t="s">
        <v>14</v>
      </c>
      <c r="C43" s="1" t="s">
        <v>60</v>
      </c>
      <c r="D43" s="9" t="s">
        <v>61</v>
      </c>
      <c r="E43" s="4" t="s">
        <v>17</v>
      </c>
      <c r="F43" s="2"/>
      <c r="G43" s="17"/>
      <c r="H43" s="2"/>
      <c r="I43" s="2"/>
      <c r="J43" s="2"/>
      <c r="K43" s="2"/>
      <c r="M43" s="30"/>
    </row>
    <row r="44" spans="2:13" ht="52.5" customHeight="1" x14ac:dyDescent="0.25">
      <c r="B44" s="69"/>
      <c r="C44" s="32" t="s">
        <v>462</v>
      </c>
      <c r="D44" s="70" t="s">
        <v>463</v>
      </c>
      <c r="E44" s="34"/>
      <c r="F44" s="35">
        <f>F45</f>
        <v>0</v>
      </c>
      <c r="G44" s="35">
        <f t="shared" ref="G44:K44" si="6">G45</f>
        <v>0</v>
      </c>
      <c r="H44" s="35">
        <f t="shared" si="6"/>
        <v>0</v>
      </c>
      <c r="I44" s="35">
        <f t="shared" si="6"/>
        <v>100</v>
      </c>
      <c r="J44" s="35">
        <f t="shared" si="6"/>
        <v>100</v>
      </c>
      <c r="K44" s="35">
        <f t="shared" si="6"/>
        <v>100</v>
      </c>
      <c r="M44" s="30"/>
    </row>
    <row r="45" spans="2:13" ht="67.5" customHeight="1" x14ac:dyDescent="0.25">
      <c r="B45" s="3" t="s">
        <v>14</v>
      </c>
      <c r="C45" s="1" t="s">
        <v>464</v>
      </c>
      <c r="D45" s="24" t="s">
        <v>465</v>
      </c>
      <c r="E45" s="4" t="s">
        <v>17</v>
      </c>
      <c r="F45" s="2"/>
      <c r="G45" s="17"/>
      <c r="H45" s="2"/>
      <c r="I45" s="2">
        <v>100</v>
      </c>
      <c r="J45" s="2">
        <v>100</v>
      </c>
      <c r="K45" s="2">
        <v>100</v>
      </c>
      <c r="M45" s="30"/>
    </row>
    <row r="46" spans="2:13" ht="28.5" customHeight="1" x14ac:dyDescent="0.25">
      <c r="B46" s="42"/>
      <c r="C46" s="37" t="s">
        <v>384</v>
      </c>
      <c r="D46" s="38" t="s">
        <v>62</v>
      </c>
      <c r="E46" s="39"/>
      <c r="F46" s="40">
        <f>F47+F50+F53+F56+F49+F52+F55+F60</f>
        <v>3560000</v>
      </c>
      <c r="G46" s="40">
        <f t="shared" ref="G46:K46" si="7">G47+G50+G53+G56+G49+G52+G55+G60</f>
        <v>3601875.9000000004</v>
      </c>
      <c r="H46" s="40">
        <f t="shared" si="7"/>
        <v>3560000</v>
      </c>
      <c r="I46" s="40">
        <f t="shared" si="7"/>
        <v>3708500</v>
      </c>
      <c r="J46" s="40">
        <f t="shared" si="7"/>
        <v>3901800</v>
      </c>
      <c r="K46" s="40">
        <f t="shared" si="7"/>
        <v>4079800</v>
      </c>
      <c r="M46" s="30"/>
    </row>
    <row r="47" spans="2:13" ht="68.25" hidden="1" customHeight="1" x14ac:dyDescent="0.25">
      <c r="B47" s="3" t="s">
        <v>18</v>
      </c>
      <c r="C47" s="1" t="s">
        <v>63</v>
      </c>
      <c r="D47" s="9" t="s">
        <v>64</v>
      </c>
      <c r="E47" s="4" t="s">
        <v>19</v>
      </c>
      <c r="F47" s="2"/>
      <c r="G47" s="17"/>
      <c r="H47" s="2"/>
      <c r="I47" s="2"/>
      <c r="J47" s="2"/>
      <c r="K47" s="2"/>
      <c r="M47" s="30"/>
    </row>
    <row r="48" spans="2:13" ht="57" hidden="1" customHeight="1" x14ac:dyDescent="0.25">
      <c r="B48" s="3" t="s">
        <v>18</v>
      </c>
      <c r="C48" s="1" t="s">
        <v>65</v>
      </c>
      <c r="D48" s="9" t="s">
        <v>66</v>
      </c>
      <c r="E48" s="4" t="s">
        <v>19</v>
      </c>
      <c r="F48" s="2"/>
      <c r="G48" s="17"/>
      <c r="H48" s="2"/>
      <c r="I48" s="2"/>
      <c r="J48" s="2"/>
      <c r="K48" s="2"/>
      <c r="M48" s="30"/>
    </row>
    <row r="49" spans="2:13" ht="78.75" customHeight="1" x14ac:dyDescent="0.25">
      <c r="B49" s="3" t="s">
        <v>14</v>
      </c>
      <c r="C49" s="1" t="s">
        <v>63</v>
      </c>
      <c r="D49" s="9" t="s">
        <v>64</v>
      </c>
      <c r="E49" s="4" t="s">
        <v>17</v>
      </c>
      <c r="F49" s="2">
        <v>1856700</v>
      </c>
      <c r="G49" s="17">
        <v>1866328.25</v>
      </c>
      <c r="H49" s="2">
        <v>1856700</v>
      </c>
      <c r="I49" s="2">
        <v>1975900</v>
      </c>
      <c r="J49" s="2">
        <v>2053100</v>
      </c>
      <c r="K49" s="2">
        <v>2147700</v>
      </c>
      <c r="M49" s="30"/>
    </row>
    <row r="50" spans="2:13" ht="79.5" hidden="1" customHeight="1" x14ac:dyDescent="0.25">
      <c r="B50" s="3" t="s">
        <v>18</v>
      </c>
      <c r="C50" s="1" t="s">
        <v>67</v>
      </c>
      <c r="D50" s="9" t="s">
        <v>68</v>
      </c>
      <c r="E50" s="4" t="s">
        <v>19</v>
      </c>
      <c r="F50" s="2"/>
      <c r="G50" s="17"/>
      <c r="H50" s="2"/>
      <c r="I50" s="2"/>
      <c r="J50" s="2"/>
      <c r="K50" s="2"/>
      <c r="M50" s="30"/>
    </row>
    <row r="51" spans="2:13" ht="45.75" hidden="1" customHeight="1" x14ac:dyDescent="0.25">
      <c r="B51" s="3" t="s">
        <v>18</v>
      </c>
      <c r="C51" s="1" t="s">
        <v>69</v>
      </c>
      <c r="D51" s="9" t="s">
        <v>70</v>
      </c>
      <c r="E51" s="4" t="s">
        <v>19</v>
      </c>
      <c r="F51" s="2"/>
      <c r="G51" s="17"/>
      <c r="H51" s="2"/>
      <c r="I51" s="2"/>
      <c r="J51" s="2"/>
      <c r="K51" s="2"/>
      <c r="M51" s="30"/>
    </row>
    <row r="52" spans="2:13" ht="87" customHeight="1" x14ac:dyDescent="0.25">
      <c r="B52" s="3" t="s">
        <v>14</v>
      </c>
      <c r="C52" s="1" t="s">
        <v>67</v>
      </c>
      <c r="D52" s="9" t="s">
        <v>68</v>
      </c>
      <c r="E52" s="4" t="s">
        <v>17</v>
      </c>
      <c r="F52" s="2">
        <v>8800</v>
      </c>
      <c r="G52" s="17">
        <v>9747.7000000000007</v>
      </c>
      <c r="H52" s="2">
        <v>8800</v>
      </c>
      <c r="I52" s="2">
        <v>10100</v>
      </c>
      <c r="J52" s="2">
        <v>10600</v>
      </c>
      <c r="K52" s="2">
        <v>11100</v>
      </c>
      <c r="M52" s="30"/>
    </row>
    <row r="53" spans="2:13" ht="68.25" hidden="1" customHeight="1" x14ac:dyDescent="0.25">
      <c r="B53" s="3" t="s">
        <v>18</v>
      </c>
      <c r="C53" s="1" t="s">
        <v>71</v>
      </c>
      <c r="D53" s="9" t="s">
        <v>72</v>
      </c>
      <c r="E53" s="4" t="s">
        <v>19</v>
      </c>
      <c r="F53" s="2"/>
      <c r="G53" s="17"/>
      <c r="H53" s="2"/>
      <c r="I53" s="2"/>
      <c r="J53" s="2"/>
      <c r="K53" s="2"/>
      <c r="M53" s="30"/>
    </row>
    <row r="54" spans="2:13" ht="45.75" hidden="1" customHeight="1" x14ac:dyDescent="0.25">
      <c r="B54" s="3" t="s">
        <v>18</v>
      </c>
      <c r="C54" s="1" t="s">
        <v>73</v>
      </c>
      <c r="D54" s="9" t="s">
        <v>74</v>
      </c>
      <c r="E54" s="4" t="s">
        <v>19</v>
      </c>
      <c r="F54" s="2"/>
      <c r="G54" s="17"/>
      <c r="H54" s="2"/>
      <c r="I54" s="2"/>
      <c r="J54" s="2"/>
      <c r="K54" s="2"/>
      <c r="M54" s="30"/>
    </row>
    <row r="55" spans="2:13" ht="71.25" customHeight="1" x14ac:dyDescent="0.25">
      <c r="B55" s="3" t="s">
        <v>14</v>
      </c>
      <c r="C55" s="1" t="s">
        <v>71</v>
      </c>
      <c r="D55" s="9" t="s">
        <v>72</v>
      </c>
      <c r="E55" s="4" t="s">
        <v>17</v>
      </c>
      <c r="F55" s="2">
        <v>1925200</v>
      </c>
      <c r="G55" s="17">
        <v>1928995.83</v>
      </c>
      <c r="H55" s="2">
        <v>1925200</v>
      </c>
      <c r="I55" s="2">
        <v>2030000</v>
      </c>
      <c r="J55" s="2">
        <v>2151900</v>
      </c>
      <c r="K55" s="2">
        <v>2246700</v>
      </c>
      <c r="M55" s="30"/>
    </row>
    <row r="56" spans="2:13" ht="68.25" hidden="1" customHeight="1" x14ac:dyDescent="0.25">
      <c r="B56" s="3" t="s">
        <v>18</v>
      </c>
      <c r="C56" s="1" t="s">
        <v>75</v>
      </c>
      <c r="D56" s="9" t="s">
        <v>76</v>
      </c>
      <c r="E56" s="4" t="s">
        <v>19</v>
      </c>
      <c r="F56" s="2"/>
      <c r="G56" s="17"/>
      <c r="H56" s="2"/>
      <c r="I56" s="2"/>
      <c r="J56" s="2"/>
      <c r="K56" s="2"/>
      <c r="M56" s="30"/>
    </row>
    <row r="57" spans="2:13" hidden="1" x14ac:dyDescent="0.25">
      <c r="B57" s="3" t="s">
        <v>14</v>
      </c>
      <c r="C57" s="1" t="s">
        <v>77</v>
      </c>
      <c r="D57" s="9" t="s">
        <v>78</v>
      </c>
      <c r="E57" s="4" t="s">
        <v>17</v>
      </c>
      <c r="F57" s="2"/>
      <c r="G57" s="17"/>
      <c r="H57" s="2"/>
      <c r="I57" s="2"/>
      <c r="J57" s="2"/>
      <c r="K57" s="2"/>
      <c r="M57" s="30"/>
    </row>
    <row r="58" spans="2:13" ht="22.5" hidden="1" x14ac:dyDescent="0.25">
      <c r="B58" s="3" t="s">
        <v>14</v>
      </c>
      <c r="C58" s="1" t="s">
        <v>79</v>
      </c>
      <c r="D58" s="9" t="s">
        <v>80</v>
      </c>
      <c r="E58" s="4" t="s">
        <v>17</v>
      </c>
      <c r="F58" s="2"/>
      <c r="G58" s="17"/>
      <c r="H58" s="2"/>
      <c r="I58" s="2"/>
      <c r="J58" s="2"/>
      <c r="K58" s="2"/>
      <c r="M58" s="30"/>
    </row>
    <row r="59" spans="2:13" ht="22.5" hidden="1" x14ac:dyDescent="0.25">
      <c r="B59" s="3" t="s">
        <v>14</v>
      </c>
      <c r="C59" s="1" t="s">
        <v>81</v>
      </c>
      <c r="D59" s="9" t="s">
        <v>80</v>
      </c>
      <c r="E59" s="4" t="s">
        <v>17</v>
      </c>
      <c r="F59" s="2"/>
      <c r="G59" s="17"/>
      <c r="H59" s="2"/>
      <c r="I59" s="2"/>
      <c r="J59" s="2"/>
      <c r="K59" s="2"/>
      <c r="M59" s="30"/>
    </row>
    <row r="60" spans="2:13" ht="78.75" x14ac:dyDescent="0.25">
      <c r="B60" s="3" t="s">
        <v>14</v>
      </c>
      <c r="C60" s="1" t="s">
        <v>75</v>
      </c>
      <c r="D60" s="9" t="s">
        <v>76</v>
      </c>
      <c r="E60" s="4" t="s">
        <v>17</v>
      </c>
      <c r="F60" s="2">
        <v>-230700</v>
      </c>
      <c r="G60" s="17">
        <v>-203195.88</v>
      </c>
      <c r="H60" s="2">
        <v>-230700</v>
      </c>
      <c r="I60" s="2">
        <v>-307500</v>
      </c>
      <c r="J60" s="2">
        <v>-313800</v>
      </c>
      <c r="K60" s="2">
        <v>-325700</v>
      </c>
      <c r="M60" s="30"/>
    </row>
    <row r="61" spans="2:13" x14ac:dyDescent="0.25">
      <c r="B61" s="42"/>
      <c r="C61" s="37" t="s">
        <v>77</v>
      </c>
      <c r="D61" s="38" t="s">
        <v>385</v>
      </c>
      <c r="E61" s="39"/>
      <c r="F61" s="40">
        <f>F62+F71+F77</f>
        <v>2172900</v>
      </c>
      <c r="G61" s="40">
        <f t="shared" ref="G61:K61" si="8">G62+G71+G77</f>
        <v>1912350.38</v>
      </c>
      <c r="H61" s="40">
        <f t="shared" si="8"/>
        <v>2473641.58</v>
      </c>
      <c r="I61" s="40">
        <f t="shared" si="8"/>
        <v>2796000</v>
      </c>
      <c r="J61" s="40">
        <f t="shared" si="8"/>
        <v>2948900</v>
      </c>
      <c r="K61" s="40">
        <f t="shared" si="8"/>
        <v>3083900</v>
      </c>
      <c r="M61" s="30"/>
    </row>
    <row r="62" spans="2:13" ht="22.5" hidden="1" x14ac:dyDescent="0.25">
      <c r="B62" s="41"/>
      <c r="C62" s="32" t="s">
        <v>386</v>
      </c>
      <c r="D62" s="33" t="s">
        <v>80</v>
      </c>
      <c r="E62" s="34"/>
      <c r="F62" s="35">
        <f>F63+F64+F65</f>
        <v>0</v>
      </c>
      <c r="G62" s="35">
        <f>G63+G64+G65+G67+G68</f>
        <v>0</v>
      </c>
      <c r="H62" s="35">
        <f t="shared" ref="H62:K62" si="9">H63+H64+H65</f>
        <v>0</v>
      </c>
      <c r="I62" s="35">
        <f t="shared" si="9"/>
        <v>0</v>
      </c>
      <c r="J62" s="35">
        <f t="shared" si="9"/>
        <v>0</v>
      </c>
      <c r="K62" s="35">
        <f t="shared" si="9"/>
        <v>0</v>
      </c>
      <c r="M62" s="30"/>
    </row>
    <row r="63" spans="2:13" ht="34.5" hidden="1" customHeight="1" x14ac:dyDescent="0.25">
      <c r="B63" s="3" t="s">
        <v>14</v>
      </c>
      <c r="C63" s="1" t="s">
        <v>82</v>
      </c>
      <c r="D63" s="9" t="s">
        <v>83</v>
      </c>
      <c r="E63" s="4" t="s">
        <v>17</v>
      </c>
      <c r="F63" s="2"/>
      <c r="G63" s="17"/>
      <c r="H63" s="2"/>
      <c r="I63" s="2"/>
      <c r="J63" s="2"/>
      <c r="K63" s="2"/>
      <c r="M63" s="30"/>
    </row>
    <row r="64" spans="2:13" ht="23.25" hidden="1" customHeight="1" x14ac:dyDescent="0.25">
      <c r="B64" s="3" t="s">
        <v>14</v>
      </c>
      <c r="C64" s="1" t="s">
        <v>84</v>
      </c>
      <c r="D64" s="9" t="s">
        <v>85</v>
      </c>
      <c r="E64" s="4" t="s">
        <v>17</v>
      </c>
      <c r="F64" s="2"/>
      <c r="G64" s="17"/>
      <c r="H64" s="2"/>
      <c r="I64" s="2"/>
      <c r="J64" s="2"/>
      <c r="K64" s="2"/>
      <c r="M64" s="30"/>
    </row>
    <row r="65" spans="2:13" ht="34.5" hidden="1" customHeight="1" x14ac:dyDescent="0.25">
      <c r="B65" s="3" t="s">
        <v>14</v>
      </c>
      <c r="C65" s="1" t="s">
        <v>86</v>
      </c>
      <c r="D65" s="9" t="s">
        <v>87</v>
      </c>
      <c r="E65" s="4" t="s">
        <v>17</v>
      </c>
      <c r="F65" s="2"/>
      <c r="G65" s="17"/>
      <c r="H65" s="2"/>
      <c r="I65" s="2"/>
      <c r="J65" s="2"/>
      <c r="K65" s="2"/>
      <c r="M65" s="30"/>
    </row>
    <row r="66" spans="2:13" ht="23.25" hidden="1" customHeight="1" x14ac:dyDescent="0.25">
      <c r="B66" s="3" t="s">
        <v>14</v>
      </c>
      <c r="C66" s="1" t="s">
        <v>88</v>
      </c>
      <c r="D66" s="9" t="s">
        <v>89</v>
      </c>
      <c r="E66" s="4" t="s">
        <v>17</v>
      </c>
      <c r="F66" s="2"/>
      <c r="G66" s="17"/>
      <c r="H66" s="2"/>
      <c r="I66" s="2"/>
      <c r="J66" s="2"/>
      <c r="K66" s="2"/>
      <c r="M66" s="30"/>
    </row>
    <row r="67" spans="2:13" ht="45.75" hidden="1" customHeight="1" x14ac:dyDescent="0.25">
      <c r="B67" s="3" t="s">
        <v>14</v>
      </c>
      <c r="C67" s="1" t="s">
        <v>90</v>
      </c>
      <c r="D67" s="9" t="s">
        <v>91</v>
      </c>
      <c r="E67" s="4" t="s">
        <v>17</v>
      </c>
      <c r="F67" s="2"/>
      <c r="G67" s="17"/>
      <c r="H67" s="2"/>
      <c r="I67" s="2"/>
      <c r="J67" s="2"/>
      <c r="K67" s="2"/>
      <c r="M67" s="30"/>
    </row>
    <row r="68" spans="2:13" ht="34.5" hidden="1" customHeight="1" x14ac:dyDescent="0.25">
      <c r="B68" s="3" t="s">
        <v>14</v>
      </c>
      <c r="C68" s="1" t="s">
        <v>92</v>
      </c>
      <c r="D68" s="9" t="s">
        <v>93</v>
      </c>
      <c r="E68" s="4" t="s">
        <v>17</v>
      </c>
      <c r="F68" s="2"/>
      <c r="G68" s="17"/>
      <c r="H68" s="2"/>
      <c r="I68" s="2"/>
      <c r="J68" s="2"/>
      <c r="K68" s="2"/>
      <c r="M68" s="30"/>
    </row>
    <row r="69" spans="2:13" hidden="1" x14ac:dyDescent="0.25">
      <c r="B69" s="3" t="s">
        <v>14</v>
      </c>
      <c r="C69" s="1" t="s">
        <v>94</v>
      </c>
      <c r="D69" s="9" t="s">
        <v>95</v>
      </c>
      <c r="E69" s="4" t="s">
        <v>17</v>
      </c>
      <c r="F69" s="2">
        <v>0</v>
      </c>
      <c r="G69" s="17"/>
      <c r="H69" s="2"/>
      <c r="I69" s="2"/>
      <c r="J69" s="2"/>
      <c r="K69" s="2"/>
      <c r="M69" s="30"/>
    </row>
    <row r="70" spans="2:13" hidden="1" x14ac:dyDescent="0.25">
      <c r="B70" s="3" t="s">
        <v>14</v>
      </c>
      <c r="C70" s="1" t="s">
        <v>96</v>
      </c>
      <c r="D70" s="9" t="s">
        <v>95</v>
      </c>
      <c r="E70" s="4" t="s">
        <v>17</v>
      </c>
      <c r="F70" s="2">
        <v>0</v>
      </c>
      <c r="G70" s="17"/>
      <c r="H70" s="2"/>
      <c r="I70" s="2"/>
      <c r="J70" s="2"/>
      <c r="K70" s="2"/>
      <c r="M70" s="30"/>
    </row>
    <row r="71" spans="2:13" x14ac:dyDescent="0.25">
      <c r="B71" s="41"/>
      <c r="C71" s="32" t="s">
        <v>387</v>
      </c>
      <c r="D71" s="33" t="s">
        <v>95</v>
      </c>
      <c r="E71" s="34"/>
      <c r="F71" s="35">
        <f>F72+F73+F74</f>
        <v>2172900</v>
      </c>
      <c r="G71" s="35">
        <f t="shared" ref="G71:K71" si="10">G72+G73+G74</f>
        <v>1912350.38</v>
      </c>
      <c r="H71" s="35">
        <f t="shared" si="10"/>
        <v>2473641.58</v>
      </c>
      <c r="I71" s="35">
        <f t="shared" si="10"/>
        <v>2796000</v>
      </c>
      <c r="J71" s="35">
        <f t="shared" si="10"/>
        <v>2948900</v>
      </c>
      <c r="K71" s="35">
        <f t="shared" si="10"/>
        <v>3083900</v>
      </c>
      <c r="M71" s="30"/>
    </row>
    <row r="72" spans="2:13" ht="34.5" customHeight="1" x14ac:dyDescent="0.25">
      <c r="B72" s="3" t="s">
        <v>14</v>
      </c>
      <c r="C72" s="1" t="s">
        <v>97</v>
      </c>
      <c r="D72" s="9" t="s">
        <v>98</v>
      </c>
      <c r="E72" s="4" t="s">
        <v>17</v>
      </c>
      <c r="F72" s="2">
        <v>2172900</v>
      </c>
      <c r="G72" s="17">
        <v>1912350.38</v>
      </c>
      <c r="H72" s="71">
        <v>2473641.58</v>
      </c>
      <c r="I72" s="2">
        <v>2796000</v>
      </c>
      <c r="J72" s="2">
        <v>2948900</v>
      </c>
      <c r="K72" s="2">
        <v>3083900</v>
      </c>
      <c r="M72" s="30"/>
    </row>
    <row r="73" spans="2:13" ht="23.25" hidden="1" customHeight="1" x14ac:dyDescent="0.25">
      <c r="B73" s="3" t="s">
        <v>14</v>
      </c>
      <c r="C73" s="1" t="s">
        <v>99</v>
      </c>
      <c r="D73" s="9" t="s">
        <v>100</v>
      </c>
      <c r="E73" s="4" t="s">
        <v>17</v>
      </c>
      <c r="F73" s="2"/>
      <c r="G73" s="17"/>
      <c r="H73" s="2"/>
      <c r="I73" s="2"/>
      <c r="J73" s="2"/>
      <c r="K73" s="2"/>
      <c r="M73" s="30"/>
    </row>
    <row r="74" spans="2:13" ht="34.5" hidden="1" customHeight="1" x14ac:dyDescent="0.25">
      <c r="B74" s="3" t="s">
        <v>14</v>
      </c>
      <c r="C74" s="1" t="s">
        <v>101</v>
      </c>
      <c r="D74" s="9" t="s">
        <v>102</v>
      </c>
      <c r="E74" s="4" t="s">
        <v>17</v>
      </c>
      <c r="F74" s="2"/>
      <c r="G74" s="17"/>
      <c r="H74" s="2"/>
      <c r="I74" s="2"/>
      <c r="J74" s="2"/>
      <c r="K74" s="2"/>
      <c r="M74" s="30"/>
    </row>
    <row r="75" spans="2:13" ht="23.25" hidden="1" customHeight="1" x14ac:dyDescent="0.25">
      <c r="B75" s="3" t="s">
        <v>14</v>
      </c>
      <c r="C75" s="1" t="s">
        <v>103</v>
      </c>
      <c r="D75" s="9" t="s">
        <v>104</v>
      </c>
      <c r="E75" s="4" t="s">
        <v>17</v>
      </c>
      <c r="F75" s="2">
        <v>0</v>
      </c>
      <c r="G75" s="17"/>
      <c r="H75" s="2"/>
      <c r="I75" s="2"/>
      <c r="J75" s="2"/>
      <c r="K75" s="2"/>
      <c r="M75" s="30"/>
    </row>
    <row r="76" spans="2:13" ht="23.25" hidden="1" customHeight="1" x14ac:dyDescent="0.25">
      <c r="B76" s="3" t="s">
        <v>14</v>
      </c>
      <c r="C76" s="1" t="s">
        <v>105</v>
      </c>
      <c r="D76" s="9" t="s">
        <v>106</v>
      </c>
      <c r="E76" s="4" t="s">
        <v>17</v>
      </c>
      <c r="F76" s="2">
        <v>0</v>
      </c>
      <c r="G76" s="17"/>
      <c r="H76" s="2"/>
      <c r="I76" s="2"/>
      <c r="J76" s="2"/>
      <c r="K76" s="2"/>
      <c r="M76" s="30"/>
    </row>
    <row r="77" spans="2:13" ht="23.25" hidden="1" customHeight="1" x14ac:dyDescent="0.25">
      <c r="B77" s="41"/>
      <c r="C77" s="32" t="s">
        <v>388</v>
      </c>
      <c r="D77" s="33" t="s">
        <v>106</v>
      </c>
      <c r="E77" s="34"/>
      <c r="F77" s="35">
        <f>F78+F79</f>
        <v>0</v>
      </c>
      <c r="G77" s="35">
        <f t="shared" ref="G77:K77" si="11">G78+G79</f>
        <v>0</v>
      </c>
      <c r="H77" s="35">
        <f t="shared" si="11"/>
        <v>0</v>
      </c>
      <c r="I77" s="35">
        <f t="shared" si="11"/>
        <v>0</v>
      </c>
      <c r="J77" s="35">
        <f t="shared" si="11"/>
        <v>0</v>
      </c>
      <c r="K77" s="35">
        <f t="shared" si="11"/>
        <v>0</v>
      </c>
      <c r="M77" s="30"/>
    </row>
    <row r="78" spans="2:13" ht="45.75" hidden="1" customHeight="1" x14ac:dyDescent="0.25">
      <c r="B78" s="3" t="s">
        <v>14</v>
      </c>
      <c r="C78" s="1" t="s">
        <v>107</v>
      </c>
      <c r="D78" s="9" t="s">
        <v>108</v>
      </c>
      <c r="E78" s="4" t="s">
        <v>17</v>
      </c>
      <c r="F78" s="2"/>
      <c r="G78" s="17"/>
      <c r="H78" s="2"/>
      <c r="I78" s="2"/>
      <c r="J78" s="2"/>
      <c r="K78" s="2"/>
      <c r="M78" s="30"/>
    </row>
    <row r="79" spans="2:13" ht="34.5" hidden="1" customHeight="1" x14ac:dyDescent="0.25">
      <c r="B79" s="3" t="s">
        <v>14</v>
      </c>
      <c r="C79" s="1" t="s">
        <v>109</v>
      </c>
      <c r="D79" s="9" t="s">
        <v>110</v>
      </c>
      <c r="E79" s="4" t="s">
        <v>17</v>
      </c>
      <c r="F79" s="2"/>
      <c r="G79" s="17"/>
      <c r="H79" s="2"/>
      <c r="I79" s="2"/>
      <c r="J79" s="2"/>
      <c r="K79" s="2"/>
      <c r="M79" s="30"/>
    </row>
    <row r="80" spans="2:13" hidden="1" x14ac:dyDescent="0.25">
      <c r="B80" s="3" t="s">
        <v>14</v>
      </c>
      <c r="C80" s="1" t="s">
        <v>111</v>
      </c>
      <c r="D80" s="9" t="s">
        <v>112</v>
      </c>
      <c r="E80" s="4" t="s">
        <v>17</v>
      </c>
      <c r="F80" s="2">
        <v>0</v>
      </c>
      <c r="G80" s="17"/>
      <c r="H80" s="2"/>
      <c r="I80" s="2"/>
      <c r="J80" s="2"/>
      <c r="K80" s="2"/>
      <c r="M80" s="30"/>
    </row>
    <row r="81" spans="2:13" hidden="1" x14ac:dyDescent="0.25">
      <c r="B81" s="3" t="s">
        <v>14</v>
      </c>
      <c r="C81" s="1" t="s">
        <v>113</v>
      </c>
      <c r="D81" s="9" t="s">
        <v>114</v>
      </c>
      <c r="E81" s="4" t="s">
        <v>17</v>
      </c>
      <c r="F81" s="2">
        <v>0</v>
      </c>
      <c r="G81" s="17"/>
      <c r="H81" s="2"/>
      <c r="I81" s="2"/>
      <c r="J81" s="2"/>
      <c r="K81" s="2"/>
      <c r="M81" s="30"/>
    </row>
    <row r="82" spans="2:13" hidden="1" x14ac:dyDescent="0.25">
      <c r="B82" s="3" t="s">
        <v>14</v>
      </c>
      <c r="C82" s="1" t="s">
        <v>115</v>
      </c>
      <c r="D82" s="9" t="s">
        <v>116</v>
      </c>
      <c r="E82" s="4" t="s">
        <v>17</v>
      </c>
      <c r="F82" s="2">
        <v>0</v>
      </c>
      <c r="G82" s="17"/>
      <c r="H82" s="2"/>
      <c r="I82" s="2"/>
      <c r="J82" s="2"/>
      <c r="K82" s="2"/>
      <c r="M82" s="30"/>
    </row>
    <row r="83" spans="2:13" x14ac:dyDescent="0.25">
      <c r="B83" s="42"/>
      <c r="C83" s="37" t="s">
        <v>111</v>
      </c>
      <c r="D83" s="38" t="s">
        <v>412</v>
      </c>
      <c r="E83" s="39"/>
      <c r="F83" s="40">
        <f>F84+F88</f>
        <v>2012000</v>
      </c>
      <c r="G83" s="40">
        <f>G84+G88</f>
        <v>2231798.85</v>
      </c>
      <c r="H83" s="40">
        <f t="shared" ref="H83:I83" si="12">H84+H88</f>
        <v>1961258.42</v>
      </c>
      <c r="I83" s="40">
        <f t="shared" si="12"/>
        <v>2037000</v>
      </c>
      <c r="J83" s="40">
        <f>J84+J88</f>
        <v>2037000</v>
      </c>
      <c r="K83" s="40">
        <f>K84+K88</f>
        <v>2037000</v>
      </c>
      <c r="M83" s="30"/>
    </row>
    <row r="84" spans="2:13" x14ac:dyDescent="0.25">
      <c r="B84" s="41"/>
      <c r="C84" s="32" t="s">
        <v>411</v>
      </c>
      <c r="D84" s="33" t="s">
        <v>413</v>
      </c>
      <c r="E84" s="34"/>
      <c r="F84" s="35">
        <f>F85+F86</f>
        <v>263000</v>
      </c>
      <c r="G84" s="35">
        <f>G85+G86</f>
        <v>322054.83</v>
      </c>
      <c r="H84" s="35">
        <f t="shared" ref="H84:I84" si="13">H85+H86</f>
        <v>263000</v>
      </c>
      <c r="I84" s="35">
        <f t="shared" si="13"/>
        <v>319000</v>
      </c>
      <c r="J84" s="35">
        <f t="shared" ref="J84" si="14">J85+J86</f>
        <v>319000</v>
      </c>
      <c r="K84" s="35">
        <f t="shared" ref="K84" si="15">K85+K86</f>
        <v>319000</v>
      </c>
      <c r="M84" s="30"/>
    </row>
    <row r="85" spans="2:13" ht="34.5" customHeight="1" x14ac:dyDescent="0.25">
      <c r="B85" s="3" t="s">
        <v>14</v>
      </c>
      <c r="C85" s="1" t="s">
        <v>414</v>
      </c>
      <c r="D85" s="9" t="s">
        <v>415</v>
      </c>
      <c r="E85" s="4" t="s">
        <v>17</v>
      </c>
      <c r="F85" s="2">
        <v>263000</v>
      </c>
      <c r="G85" s="17">
        <v>322054.83</v>
      </c>
      <c r="H85" s="2">
        <v>263000</v>
      </c>
      <c r="I85" s="2">
        <v>319000</v>
      </c>
      <c r="J85" s="2">
        <v>319000</v>
      </c>
      <c r="K85" s="2">
        <v>319000</v>
      </c>
      <c r="M85" s="30"/>
    </row>
    <row r="86" spans="2:13" ht="39" hidden="1" customHeight="1" x14ac:dyDescent="0.25">
      <c r="B86" s="3" t="s">
        <v>14</v>
      </c>
      <c r="C86" s="1" t="s">
        <v>416</v>
      </c>
      <c r="D86" s="9" t="s">
        <v>417</v>
      </c>
      <c r="E86" s="4" t="s">
        <v>17</v>
      </c>
      <c r="F86" s="2"/>
      <c r="G86" s="17"/>
      <c r="H86" s="2"/>
      <c r="I86" s="2"/>
      <c r="J86" s="2"/>
      <c r="K86" s="2"/>
      <c r="M86" s="30"/>
    </row>
    <row r="87" spans="2:13" hidden="1" x14ac:dyDescent="0.25">
      <c r="B87" s="3" t="s">
        <v>14</v>
      </c>
      <c r="C87" s="1" t="s">
        <v>117</v>
      </c>
      <c r="D87" s="9" t="s">
        <v>118</v>
      </c>
      <c r="E87" s="4" t="s">
        <v>17</v>
      </c>
      <c r="F87" s="2">
        <v>0</v>
      </c>
      <c r="G87" s="17"/>
      <c r="H87" s="2"/>
      <c r="I87" s="2"/>
      <c r="J87" s="2"/>
      <c r="K87" s="2"/>
      <c r="M87" s="30"/>
    </row>
    <row r="88" spans="2:13" x14ac:dyDescent="0.25">
      <c r="B88" s="41"/>
      <c r="C88" s="32" t="s">
        <v>418</v>
      </c>
      <c r="D88" s="33" t="s">
        <v>419</v>
      </c>
      <c r="E88" s="34"/>
      <c r="F88" s="35">
        <f t="shared" ref="F88:K88" si="16">F89+F93</f>
        <v>1749000</v>
      </c>
      <c r="G88" s="35">
        <f t="shared" si="16"/>
        <v>1909744.02</v>
      </c>
      <c r="H88" s="35">
        <f t="shared" si="16"/>
        <v>1698258.42</v>
      </c>
      <c r="I88" s="35">
        <f t="shared" si="16"/>
        <v>1718000</v>
      </c>
      <c r="J88" s="35">
        <f t="shared" si="16"/>
        <v>1718000</v>
      </c>
      <c r="K88" s="35">
        <f t="shared" si="16"/>
        <v>1718000</v>
      </c>
      <c r="M88" s="30"/>
    </row>
    <row r="89" spans="2:13" ht="22.5" x14ac:dyDescent="0.25">
      <c r="B89" s="41"/>
      <c r="C89" s="32" t="s">
        <v>420</v>
      </c>
      <c r="D89" s="33" t="s">
        <v>451</v>
      </c>
      <c r="E89" s="34"/>
      <c r="F89" s="35">
        <f>F90+F91+F92</f>
        <v>430000</v>
      </c>
      <c r="G89" s="35">
        <f>G90+G91</f>
        <v>433928.2</v>
      </c>
      <c r="H89" s="35">
        <f>H90+H91</f>
        <v>430000</v>
      </c>
      <c r="I89" s="35">
        <f>I90+I91</f>
        <v>391000</v>
      </c>
      <c r="J89" s="35">
        <f t="shared" ref="J89:K89" si="17">J90+J91</f>
        <v>391000</v>
      </c>
      <c r="K89" s="35">
        <f t="shared" si="17"/>
        <v>391000</v>
      </c>
      <c r="M89" s="30"/>
    </row>
    <row r="90" spans="2:13" ht="34.5" customHeight="1" x14ac:dyDescent="0.25">
      <c r="B90" s="3" t="s">
        <v>14</v>
      </c>
      <c r="C90" s="1" t="s">
        <v>422</v>
      </c>
      <c r="D90" s="9" t="s">
        <v>451</v>
      </c>
      <c r="E90" s="4" t="s">
        <v>17</v>
      </c>
      <c r="F90" s="2">
        <v>430000</v>
      </c>
      <c r="G90" s="17">
        <v>433928.2</v>
      </c>
      <c r="H90" s="2">
        <v>430000</v>
      </c>
      <c r="I90" s="2">
        <v>391000</v>
      </c>
      <c r="J90" s="2">
        <v>391000</v>
      </c>
      <c r="K90" s="2">
        <v>391000</v>
      </c>
      <c r="M90" s="30"/>
    </row>
    <row r="91" spans="2:13" ht="35.25" hidden="1" customHeight="1" x14ac:dyDescent="0.25">
      <c r="B91" s="3" t="s">
        <v>14</v>
      </c>
      <c r="C91" s="1" t="s">
        <v>423</v>
      </c>
      <c r="D91" s="9" t="s">
        <v>452</v>
      </c>
      <c r="E91" s="4" t="s">
        <v>17</v>
      </c>
      <c r="F91" s="2"/>
      <c r="G91" s="17"/>
      <c r="H91" s="2"/>
      <c r="I91" s="2"/>
      <c r="J91" s="2"/>
      <c r="K91" s="2"/>
      <c r="M91" s="30"/>
    </row>
    <row r="92" spans="2:13" ht="35.25" hidden="1" customHeight="1" x14ac:dyDescent="0.25">
      <c r="B92" s="43">
        <v>182</v>
      </c>
      <c r="C92" s="1" t="s">
        <v>446</v>
      </c>
      <c r="D92" s="9" t="s">
        <v>421</v>
      </c>
      <c r="E92" s="4" t="s">
        <v>17</v>
      </c>
      <c r="F92" s="2"/>
      <c r="G92" s="17"/>
      <c r="H92" s="2"/>
      <c r="I92" s="2"/>
      <c r="J92" s="2"/>
      <c r="K92" s="2"/>
      <c r="M92" s="30"/>
    </row>
    <row r="93" spans="2:13" ht="34.5" customHeight="1" x14ac:dyDescent="0.25">
      <c r="B93" s="36"/>
      <c r="C93" s="32" t="s">
        <v>424</v>
      </c>
      <c r="D93" s="33" t="s">
        <v>453</v>
      </c>
      <c r="E93" s="39"/>
      <c r="F93" s="40">
        <f>F94+F95+F96</f>
        <v>1319000</v>
      </c>
      <c r="G93" s="40">
        <f>G94+G95+G96</f>
        <v>1475815.82</v>
      </c>
      <c r="H93" s="40">
        <f t="shared" ref="H93:I93" si="18">H94+H95+H96</f>
        <v>1268258.42</v>
      </c>
      <c r="I93" s="40">
        <f t="shared" si="18"/>
        <v>1327000</v>
      </c>
      <c r="J93" s="40">
        <f t="shared" ref="J93" si="19">J94+J95</f>
        <v>1327000</v>
      </c>
      <c r="K93" s="40">
        <f t="shared" ref="K93" si="20">K94+K95</f>
        <v>1327000</v>
      </c>
      <c r="M93" s="30"/>
    </row>
    <row r="94" spans="2:13" ht="34.5" customHeight="1" x14ac:dyDescent="0.25">
      <c r="B94" s="43">
        <v>182</v>
      </c>
      <c r="C94" s="1" t="s">
        <v>425</v>
      </c>
      <c r="D94" s="9" t="s">
        <v>453</v>
      </c>
      <c r="E94" s="4" t="s">
        <v>17</v>
      </c>
      <c r="F94" s="2">
        <v>1319000</v>
      </c>
      <c r="G94" s="17">
        <v>1475815.82</v>
      </c>
      <c r="H94" s="2">
        <f>1319000-50741.58</f>
        <v>1268258.42</v>
      </c>
      <c r="I94" s="2">
        <v>1327000</v>
      </c>
      <c r="J94" s="2">
        <v>1327000</v>
      </c>
      <c r="K94" s="2">
        <v>1327000</v>
      </c>
      <c r="M94" s="30"/>
    </row>
    <row r="95" spans="2:13" ht="34.5" hidden="1" customHeight="1" x14ac:dyDescent="0.25">
      <c r="B95" s="43">
        <v>182</v>
      </c>
      <c r="C95" s="1" t="s">
        <v>426</v>
      </c>
      <c r="D95" s="9" t="s">
        <v>454</v>
      </c>
      <c r="E95" s="4" t="s">
        <v>17</v>
      </c>
      <c r="F95" s="2"/>
      <c r="G95" s="17"/>
      <c r="H95" s="2"/>
      <c r="I95" s="2"/>
      <c r="J95" s="2"/>
      <c r="K95" s="2"/>
      <c r="M95" s="30"/>
    </row>
    <row r="96" spans="2:13" ht="34.5" hidden="1" customHeight="1" x14ac:dyDescent="0.25">
      <c r="B96" s="43">
        <v>182</v>
      </c>
      <c r="C96" s="1" t="s">
        <v>449</v>
      </c>
      <c r="D96" s="9" t="s">
        <v>453</v>
      </c>
      <c r="E96" s="4" t="s">
        <v>17</v>
      </c>
      <c r="F96" s="2"/>
      <c r="G96" s="17"/>
      <c r="H96" s="2"/>
      <c r="I96" s="2"/>
      <c r="J96" s="2"/>
      <c r="K96" s="2"/>
      <c r="M96" s="30"/>
    </row>
    <row r="97" spans="2:13" ht="34.5" customHeight="1" x14ac:dyDescent="0.25">
      <c r="B97" s="36"/>
      <c r="C97" s="37" t="s">
        <v>389</v>
      </c>
      <c r="D97" s="38" t="s">
        <v>119</v>
      </c>
      <c r="E97" s="39"/>
      <c r="F97" s="40">
        <f>F98</f>
        <v>1000</v>
      </c>
      <c r="G97" s="40">
        <f>G98</f>
        <v>800</v>
      </c>
      <c r="H97" s="40">
        <f t="shared" ref="H97:I97" si="21">H98</f>
        <v>1000</v>
      </c>
      <c r="I97" s="40">
        <f t="shared" si="21"/>
        <v>1000</v>
      </c>
      <c r="J97" s="40">
        <f t="shared" ref="J97" si="22">J98</f>
        <v>1000</v>
      </c>
      <c r="K97" s="40">
        <f t="shared" ref="K97" si="23">K98</f>
        <v>1000</v>
      </c>
      <c r="M97" s="30"/>
    </row>
    <row r="98" spans="2:13" ht="45.75" customHeight="1" x14ac:dyDescent="0.25">
      <c r="B98" s="43">
        <v>207</v>
      </c>
      <c r="C98" s="1" t="s">
        <v>437</v>
      </c>
      <c r="D98" s="60" t="s">
        <v>438</v>
      </c>
      <c r="E98" s="4" t="s">
        <v>450</v>
      </c>
      <c r="F98" s="2">
        <v>1000</v>
      </c>
      <c r="G98" s="17">
        <v>800</v>
      </c>
      <c r="H98" s="2">
        <v>1000</v>
      </c>
      <c r="I98" s="2">
        <v>1000</v>
      </c>
      <c r="J98" s="2">
        <v>1000</v>
      </c>
      <c r="K98" s="2">
        <v>1000</v>
      </c>
      <c r="M98" s="30"/>
    </row>
    <row r="99" spans="2:13" ht="63.75" customHeight="1" x14ac:dyDescent="0.25">
      <c r="B99" s="36"/>
      <c r="C99" s="37" t="s">
        <v>390</v>
      </c>
      <c r="D99" s="38" t="s">
        <v>391</v>
      </c>
      <c r="E99" s="39"/>
      <c r="F99" s="40">
        <f>F100+F101+F103</f>
        <v>385700</v>
      </c>
      <c r="G99" s="40">
        <f t="shared" ref="G99:K99" si="24">G100+G101+G103</f>
        <v>386945.33</v>
      </c>
      <c r="H99" s="40">
        <f t="shared" si="24"/>
        <v>385700</v>
      </c>
      <c r="I99" s="40">
        <f t="shared" si="24"/>
        <v>385700</v>
      </c>
      <c r="J99" s="40">
        <f t="shared" si="24"/>
        <v>385700</v>
      </c>
      <c r="K99" s="40">
        <f t="shared" si="24"/>
        <v>385700</v>
      </c>
      <c r="M99" s="30"/>
    </row>
    <row r="100" spans="2:13" ht="66.75" hidden="1" customHeight="1" x14ac:dyDescent="0.25">
      <c r="B100" s="3" t="s">
        <v>24</v>
      </c>
      <c r="C100" s="1" t="s">
        <v>120</v>
      </c>
      <c r="D100" s="9" t="s">
        <v>121</v>
      </c>
      <c r="E100" s="4" t="s">
        <v>25</v>
      </c>
      <c r="F100" s="2"/>
      <c r="G100" s="17"/>
      <c r="H100" s="2"/>
      <c r="I100" s="2"/>
      <c r="J100" s="2"/>
      <c r="K100" s="2"/>
      <c r="M100" s="30"/>
    </row>
    <row r="101" spans="2:13" ht="57" hidden="1" customHeight="1" x14ac:dyDescent="0.25">
      <c r="B101" s="3" t="s">
        <v>24</v>
      </c>
      <c r="C101" s="1" t="s">
        <v>122</v>
      </c>
      <c r="D101" s="9" t="s">
        <v>123</v>
      </c>
      <c r="E101" s="4" t="s">
        <v>25</v>
      </c>
      <c r="F101" s="2"/>
      <c r="G101" s="17"/>
      <c r="H101" s="2"/>
      <c r="I101" s="2"/>
      <c r="J101" s="2"/>
      <c r="K101" s="2"/>
      <c r="M101" s="30"/>
    </row>
    <row r="102" spans="2:13" ht="57" hidden="1" customHeight="1" x14ac:dyDescent="0.25">
      <c r="B102" s="3" t="s">
        <v>24</v>
      </c>
      <c r="C102" s="1" t="s">
        <v>124</v>
      </c>
      <c r="D102" s="9" t="s">
        <v>125</v>
      </c>
      <c r="E102" s="4" t="s">
        <v>25</v>
      </c>
      <c r="F102" s="2"/>
      <c r="G102" s="17"/>
      <c r="H102" s="2"/>
      <c r="I102" s="2"/>
      <c r="J102" s="2"/>
      <c r="K102" s="2"/>
      <c r="M102" s="30"/>
    </row>
    <row r="103" spans="2:13" ht="45.75" customHeight="1" x14ac:dyDescent="0.25">
      <c r="B103" s="43">
        <v>207</v>
      </c>
      <c r="C103" s="1" t="s">
        <v>126</v>
      </c>
      <c r="D103" s="9" t="s">
        <v>427</v>
      </c>
      <c r="E103" s="4" t="s">
        <v>450</v>
      </c>
      <c r="F103" s="2">
        <v>385700</v>
      </c>
      <c r="G103" s="17">
        <v>386945.33</v>
      </c>
      <c r="H103" s="2">
        <v>385700</v>
      </c>
      <c r="I103" s="2">
        <v>385700</v>
      </c>
      <c r="J103" s="2">
        <v>385700</v>
      </c>
      <c r="K103" s="2">
        <v>385700</v>
      </c>
      <c r="M103" s="30"/>
    </row>
    <row r="104" spans="2:13" ht="18" customHeight="1" x14ac:dyDescent="0.25">
      <c r="B104" s="45"/>
      <c r="C104" s="37" t="s">
        <v>392</v>
      </c>
      <c r="D104" s="38" t="s">
        <v>393</v>
      </c>
      <c r="E104" s="39"/>
      <c r="F104" s="40">
        <f>F107</f>
        <v>250000</v>
      </c>
      <c r="G104" s="40">
        <f t="shared" ref="G104:K104" si="25">G105+G108+G109</f>
        <v>0</v>
      </c>
      <c r="H104" s="40">
        <f t="shared" si="25"/>
        <v>0</v>
      </c>
      <c r="I104" s="40">
        <f t="shared" si="25"/>
        <v>0</v>
      </c>
      <c r="J104" s="40">
        <f t="shared" si="25"/>
        <v>0</v>
      </c>
      <c r="K104" s="40">
        <f t="shared" si="25"/>
        <v>0</v>
      </c>
      <c r="M104" s="30"/>
    </row>
    <row r="105" spans="2:13" ht="55.5" hidden="1" customHeight="1" x14ac:dyDescent="0.25">
      <c r="B105" s="44">
        <v>201</v>
      </c>
      <c r="C105" s="1" t="s">
        <v>346</v>
      </c>
      <c r="D105" s="24" t="s">
        <v>375</v>
      </c>
      <c r="E105" s="4" t="s">
        <v>25</v>
      </c>
      <c r="F105" s="2"/>
      <c r="G105" s="17"/>
      <c r="H105" s="2"/>
      <c r="I105" s="2"/>
      <c r="J105" s="2"/>
      <c r="K105" s="2"/>
      <c r="M105" s="30"/>
    </row>
    <row r="106" spans="2:13" ht="23.25" hidden="1" customHeight="1" x14ac:dyDescent="0.25">
      <c r="B106" s="3" t="s">
        <v>24</v>
      </c>
      <c r="C106" s="1" t="s">
        <v>127</v>
      </c>
      <c r="D106" s="9" t="s">
        <v>128</v>
      </c>
      <c r="E106" s="4" t="s">
        <v>25</v>
      </c>
      <c r="F106" s="2"/>
      <c r="G106" s="17"/>
      <c r="H106" s="2"/>
      <c r="I106" s="2"/>
      <c r="J106" s="2"/>
      <c r="K106" s="2"/>
      <c r="M106" s="30"/>
    </row>
    <row r="107" spans="2:13" ht="49.5" customHeight="1" x14ac:dyDescent="0.25">
      <c r="B107" s="43">
        <v>207</v>
      </c>
      <c r="C107" s="1" t="s">
        <v>471</v>
      </c>
      <c r="D107" s="9" t="s">
        <v>472</v>
      </c>
      <c r="E107" s="4" t="s">
        <v>450</v>
      </c>
      <c r="F107" s="2">
        <v>250000</v>
      </c>
      <c r="G107" s="17"/>
      <c r="H107" s="2">
        <v>1271040</v>
      </c>
      <c r="I107" s="2"/>
      <c r="J107" s="2"/>
      <c r="K107" s="2"/>
      <c r="M107" s="30"/>
    </row>
    <row r="108" spans="2:13" ht="45.75" hidden="1" customHeight="1" x14ac:dyDescent="0.25">
      <c r="B108" s="3" t="s">
        <v>24</v>
      </c>
      <c r="C108" s="1" t="s">
        <v>129</v>
      </c>
      <c r="D108" s="9" t="s">
        <v>130</v>
      </c>
      <c r="E108" s="4" t="s">
        <v>25</v>
      </c>
      <c r="F108" s="2"/>
      <c r="G108" s="17"/>
      <c r="H108" s="2"/>
      <c r="I108" s="2"/>
      <c r="J108" s="2"/>
      <c r="K108" s="2"/>
      <c r="M108" s="30"/>
    </row>
    <row r="109" spans="2:13" ht="46.5" hidden="1" customHeight="1" x14ac:dyDescent="0.25">
      <c r="B109" s="43">
        <v>212</v>
      </c>
      <c r="C109" s="1" t="s">
        <v>131</v>
      </c>
      <c r="D109" s="9" t="s">
        <v>428</v>
      </c>
      <c r="E109" s="4" t="s">
        <v>439</v>
      </c>
      <c r="F109" s="2"/>
      <c r="G109" s="17"/>
      <c r="H109" s="2"/>
      <c r="I109" s="2"/>
      <c r="J109" s="2"/>
      <c r="K109" s="2"/>
      <c r="M109" s="30"/>
    </row>
    <row r="110" spans="2:13" ht="15.75" hidden="1" customHeight="1" x14ac:dyDescent="0.25">
      <c r="B110" s="36"/>
      <c r="C110" s="37" t="s">
        <v>132</v>
      </c>
      <c r="D110" s="38" t="s">
        <v>394</v>
      </c>
      <c r="E110" s="39"/>
      <c r="F110" s="40">
        <f>F111+F112+F113+F116+F117+F118+F120+F121+F122+F123+F126+F127+F128+F129+F130+F132+F133+F136+F137+F140+F141+F142+F145+F148+F150+F153+F154+F155+F156+F157+F158+F164+F165+F166+F167+F168+F171+F175+F177</f>
        <v>0</v>
      </c>
      <c r="G110" s="40">
        <f t="shared" ref="G110:H110" si="26">G111+G112+G113+G116+G117+G118+G120+G121+G122+G123+G126+G127+G128+G129+G130+G132+G133+G136+G137+G140+G141+G142+G145+G148+G150+G153+G154+G155+G156+G157+G158+G164+G165+G166+G167+G168+G171+G175+G177</f>
        <v>0</v>
      </c>
      <c r="H110" s="40">
        <f t="shared" si="26"/>
        <v>0</v>
      </c>
      <c r="I110" s="40">
        <f t="shared" ref="I110:K110" si="27">I111+I112+I113+I116+I117+I118+I120+I121+I122+I123+I126+I127+I128+I129+I130+I132+I133+I136+I137+I140+I141+I142+I145+I148+I150+I153+I154+I155+I156+I157+I158+I164+I165+I166+I167+I168+I171+I175+I177</f>
        <v>0</v>
      </c>
      <c r="J110" s="40">
        <f t="shared" si="27"/>
        <v>0</v>
      </c>
      <c r="K110" s="40">
        <f t="shared" si="27"/>
        <v>0</v>
      </c>
      <c r="M110" s="30"/>
    </row>
    <row r="111" spans="2:13" ht="68.25" hidden="1" customHeight="1" x14ac:dyDescent="0.25">
      <c r="B111" s="3" t="s">
        <v>26</v>
      </c>
      <c r="C111" s="1" t="s">
        <v>134</v>
      </c>
      <c r="D111" s="9" t="s">
        <v>135</v>
      </c>
      <c r="E111" s="4" t="s">
        <v>27</v>
      </c>
      <c r="F111" s="2"/>
      <c r="G111" s="17"/>
      <c r="H111" s="2"/>
      <c r="I111" s="2"/>
      <c r="J111" s="2"/>
      <c r="K111" s="2"/>
      <c r="M111" s="30"/>
    </row>
    <row r="112" spans="2:13" ht="57" hidden="1" customHeight="1" x14ac:dyDescent="0.25">
      <c r="B112" s="3" t="s">
        <v>24</v>
      </c>
      <c r="C112" s="1" t="s">
        <v>136</v>
      </c>
      <c r="D112" s="9" t="s">
        <v>133</v>
      </c>
      <c r="E112" s="4" t="s">
        <v>25</v>
      </c>
      <c r="F112" s="2"/>
      <c r="G112" s="17"/>
      <c r="H112" s="2"/>
      <c r="I112" s="2"/>
      <c r="J112" s="2"/>
      <c r="K112" s="2"/>
      <c r="M112" s="30"/>
    </row>
    <row r="113" spans="2:13" ht="57" hidden="1" customHeight="1" x14ac:dyDescent="0.25">
      <c r="B113" s="3" t="s">
        <v>26</v>
      </c>
      <c r="C113" s="1" t="s">
        <v>137</v>
      </c>
      <c r="D113" s="9" t="s">
        <v>138</v>
      </c>
      <c r="E113" s="4" t="s">
        <v>27</v>
      </c>
      <c r="F113" s="2"/>
      <c r="G113" s="17"/>
      <c r="H113" s="2"/>
      <c r="I113" s="2"/>
      <c r="J113" s="2"/>
      <c r="K113" s="2"/>
      <c r="M113" s="30"/>
    </row>
    <row r="114" spans="2:13" ht="57" hidden="1" customHeight="1" x14ac:dyDescent="0.25">
      <c r="B114" s="3" t="s">
        <v>26</v>
      </c>
      <c r="C114" s="1" t="s">
        <v>139</v>
      </c>
      <c r="D114" s="9" t="s">
        <v>140</v>
      </c>
      <c r="E114" s="4" t="s">
        <v>27</v>
      </c>
      <c r="F114" s="2">
        <v>0</v>
      </c>
      <c r="G114" s="17"/>
      <c r="H114" s="2"/>
      <c r="I114" s="2"/>
      <c r="J114" s="2"/>
      <c r="K114" s="2"/>
      <c r="M114" s="30"/>
    </row>
    <row r="115" spans="2:13" ht="68.25" hidden="1" customHeight="1" x14ac:dyDescent="0.25">
      <c r="B115" s="3" t="s">
        <v>26</v>
      </c>
      <c r="C115" s="1" t="s">
        <v>141</v>
      </c>
      <c r="D115" s="9" t="s">
        <v>142</v>
      </c>
      <c r="E115" s="4" t="s">
        <v>27</v>
      </c>
      <c r="F115" s="2">
        <v>0</v>
      </c>
      <c r="G115" s="17"/>
      <c r="H115" s="2"/>
      <c r="I115" s="2"/>
      <c r="J115" s="2"/>
      <c r="K115" s="2"/>
      <c r="M115" s="30"/>
    </row>
    <row r="116" spans="2:13" ht="102" hidden="1" customHeight="1" x14ac:dyDescent="0.25">
      <c r="B116" s="3" t="s">
        <v>26</v>
      </c>
      <c r="C116" s="1" t="s">
        <v>143</v>
      </c>
      <c r="D116" s="9" t="s">
        <v>144</v>
      </c>
      <c r="E116" s="4" t="s">
        <v>27</v>
      </c>
      <c r="F116" s="2"/>
      <c r="G116" s="17"/>
      <c r="H116" s="2"/>
      <c r="I116" s="2"/>
      <c r="J116" s="2"/>
      <c r="K116" s="2"/>
      <c r="M116" s="30"/>
    </row>
    <row r="117" spans="2:13" ht="102" hidden="1" customHeight="1" x14ac:dyDescent="0.25">
      <c r="B117" s="3">
        <v>36</v>
      </c>
      <c r="C117" s="1" t="s">
        <v>347</v>
      </c>
      <c r="D117" s="9" t="s">
        <v>144</v>
      </c>
      <c r="E117" s="4" t="s">
        <v>27</v>
      </c>
      <c r="F117" s="2"/>
      <c r="G117" s="17"/>
      <c r="H117" s="2"/>
      <c r="I117" s="2"/>
      <c r="J117" s="2"/>
      <c r="K117" s="2"/>
      <c r="M117" s="30"/>
    </row>
    <row r="118" spans="2:13" ht="79.5" hidden="1" customHeight="1" x14ac:dyDescent="0.25">
      <c r="B118" s="3" t="s">
        <v>26</v>
      </c>
      <c r="C118" s="1" t="s">
        <v>145</v>
      </c>
      <c r="D118" s="9" t="s">
        <v>146</v>
      </c>
      <c r="E118" s="4" t="s">
        <v>27</v>
      </c>
      <c r="F118" s="2"/>
      <c r="G118" s="17"/>
      <c r="H118" s="2"/>
      <c r="I118" s="2"/>
      <c r="J118" s="2"/>
      <c r="K118" s="2"/>
      <c r="M118" s="30"/>
    </row>
    <row r="119" spans="2:13" ht="34.5" hidden="1" customHeight="1" x14ac:dyDescent="0.25">
      <c r="B119" s="3" t="s">
        <v>26</v>
      </c>
      <c r="C119" s="1" t="s">
        <v>147</v>
      </c>
      <c r="D119" s="9" t="s">
        <v>148</v>
      </c>
      <c r="E119" s="4" t="s">
        <v>27</v>
      </c>
      <c r="F119" s="2">
        <v>0</v>
      </c>
      <c r="G119" s="17"/>
      <c r="H119" s="2"/>
      <c r="I119" s="2"/>
      <c r="J119" s="2"/>
      <c r="K119" s="2"/>
      <c r="M119" s="30"/>
    </row>
    <row r="120" spans="2:13" ht="68.25" hidden="1" customHeight="1" x14ac:dyDescent="0.25">
      <c r="B120" s="3" t="s">
        <v>26</v>
      </c>
      <c r="C120" s="1" t="s">
        <v>149</v>
      </c>
      <c r="D120" s="9" t="s">
        <v>150</v>
      </c>
      <c r="E120" s="4" t="s">
        <v>27</v>
      </c>
      <c r="F120" s="2"/>
      <c r="G120" s="17"/>
      <c r="H120" s="2"/>
      <c r="I120" s="2"/>
      <c r="J120" s="2"/>
      <c r="K120" s="2"/>
      <c r="M120" s="30"/>
    </row>
    <row r="121" spans="2:13" ht="79.5" hidden="1" customHeight="1" x14ac:dyDescent="0.25">
      <c r="B121" s="3" t="s">
        <v>26</v>
      </c>
      <c r="C121" s="1" t="s">
        <v>151</v>
      </c>
      <c r="D121" s="9" t="s">
        <v>152</v>
      </c>
      <c r="E121" s="4" t="s">
        <v>27</v>
      </c>
      <c r="F121" s="2"/>
      <c r="G121" s="17"/>
      <c r="H121" s="2"/>
      <c r="I121" s="2"/>
      <c r="J121" s="2"/>
      <c r="K121" s="2"/>
      <c r="M121" s="30"/>
    </row>
    <row r="122" spans="2:13" ht="79.5" hidden="1" customHeight="1" x14ac:dyDescent="0.25">
      <c r="B122" s="3" t="s">
        <v>26</v>
      </c>
      <c r="C122" s="1" t="s">
        <v>348</v>
      </c>
      <c r="D122" s="9" t="s">
        <v>152</v>
      </c>
      <c r="E122" s="4" t="s">
        <v>27</v>
      </c>
      <c r="F122" s="2"/>
      <c r="G122" s="17"/>
      <c r="H122" s="2"/>
      <c r="I122" s="2"/>
      <c r="J122" s="2"/>
      <c r="K122" s="2"/>
      <c r="M122" s="30"/>
    </row>
    <row r="123" spans="2:13" ht="79.5" hidden="1" customHeight="1" x14ac:dyDescent="0.25">
      <c r="B123" s="44">
        <v>201</v>
      </c>
      <c r="C123" s="1" t="s">
        <v>349</v>
      </c>
      <c r="D123" s="9" t="s">
        <v>152</v>
      </c>
      <c r="E123" s="4" t="s">
        <v>25</v>
      </c>
      <c r="F123" s="2"/>
      <c r="G123" s="17"/>
      <c r="H123" s="2"/>
      <c r="I123" s="2"/>
      <c r="J123" s="2"/>
      <c r="K123" s="2"/>
      <c r="M123" s="30"/>
    </row>
    <row r="124" spans="2:13" ht="45.75" hidden="1" customHeight="1" x14ac:dyDescent="0.25">
      <c r="B124" s="3" t="s">
        <v>26</v>
      </c>
      <c r="C124" s="1" t="s">
        <v>153</v>
      </c>
      <c r="D124" s="9" t="s">
        <v>154</v>
      </c>
      <c r="E124" s="4" t="s">
        <v>27</v>
      </c>
      <c r="F124" s="2"/>
      <c r="G124" s="17"/>
      <c r="H124" s="2"/>
      <c r="I124" s="2"/>
      <c r="J124" s="2"/>
      <c r="K124" s="2"/>
      <c r="M124" s="30"/>
    </row>
    <row r="125" spans="2:13" ht="57" hidden="1" customHeight="1" x14ac:dyDescent="0.25">
      <c r="B125" s="3" t="s">
        <v>26</v>
      </c>
      <c r="C125" s="1" t="s">
        <v>155</v>
      </c>
      <c r="D125" s="9" t="s">
        <v>156</v>
      </c>
      <c r="E125" s="4" t="s">
        <v>27</v>
      </c>
      <c r="F125" s="2"/>
      <c r="G125" s="17"/>
      <c r="H125" s="2"/>
      <c r="I125" s="2"/>
      <c r="J125" s="2"/>
      <c r="K125" s="2"/>
      <c r="M125" s="30"/>
    </row>
    <row r="126" spans="2:13" ht="57" hidden="1" customHeight="1" x14ac:dyDescent="0.25">
      <c r="B126" s="3" t="s">
        <v>26</v>
      </c>
      <c r="C126" s="1" t="s">
        <v>350</v>
      </c>
      <c r="D126" s="9" t="s">
        <v>158</v>
      </c>
      <c r="E126" s="4" t="s">
        <v>27</v>
      </c>
      <c r="F126" s="2"/>
      <c r="G126" s="17"/>
      <c r="H126" s="2"/>
      <c r="I126" s="2"/>
      <c r="J126" s="2"/>
      <c r="K126" s="2"/>
      <c r="M126" s="30"/>
    </row>
    <row r="127" spans="2:13" ht="79.5" hidden="1" customHeight="1" x14ac:dyDescent="0.25">
      <c r="B127" s="3" t="s">
        <v>26</v>
      </c>
      <c r="C127" s="1" t="s">
        <v>157</v>
      </c>
      <c r="D127" s="9" t="s">
        <v>158</v>
      </c>
      <c r="E127" s="4" t="s">
        <v>27</v>
      </c>
      <c r="F127" s="2"/>
      <c r="G127" s="17"/>
      <c r="H127" s="2"/>
      <c r="I127" s="2"/>
      <c r="J127" s="2"/>
      <c r="K127" s="2"/>
      <c r="M127" s="30"/>
    </row>
    <row r="128" spans="2:13" ht="79.5" hidden="1" customHeight="1" x14ac:dyDescent="0.25">
      <c r="B128" s="3" t="s">
        <v>26</v>
      </c>
      <c r="C128" s="1" t="s">
        <v>159</v>
      </c>
      <c r="D128" s="9" t="s">
        <v>160</v>
      </c>
      <c r="E128" s="4" t="s">
        <v>27</v>
      </c>
      <c r="F128" s="2"/>
      <c r="G128" s="17"/>
      <c r="H128" s="2"/>
      <c r="I128" s="2"/>
      <c r="J128" s="2"/>
      <c r="K128" s="2"/>
      <c r="M128" s="30"/>
    </row>
    <row r="129" spans="2:13" ht="79.5" hidden="1" customHeight="1" x14ac:dyDescent="0.25">
      <c r="B129" s="3" t="s">
        <v>26</v>
      </c>
      <c r="C129" s="1" t="s">
        <v>352</v>
      </c>
      <c r="D129" s="9" t="s">
        <v>160</v>
      </c>
      <c r="E129" s="4" t="s">
        <v>27</v>
      </c>
      <c r="F129" s="2"/>
      <c r="G129" s="17"/>
      <c r="H129" s="2"/>
      <c r="I129" s="2"/>
      <c r="J129" s="2"/>
      <c r="K129" s="2"/>
      <c r="M129" s="30"/>
    </row>
    <row r="130" spans="2:13" ht="79.5" hidden="1" customHeight="1" x14ac:dyDescent="0.25">
      <c r="B130" s="3" t="s">
        <v>26</v>
      </c>
      <c r="C130" s="1" t="s">
        <v>351</v>
      </c>
      <c r="D130" s="9" t="s">
        <v>160</v>
      </c>
      <c r="E130" s="4" t="s">
        <v>27</v>
      </c>
      <c r="F130" s="2"/>
      <c r="G130" s="17"/>
      <c r="H130" s="2"/>
      <c r="I130" s="2"/>
      <c r="J130" s="2"/>
      <c r="K130" s="2"/>
      <c r="M130" s="30"/>
    </row>
    <row r="131" spans="2:13" ht="34.5" hidden="1" customHeight="1" x14ac:dyDescent="0.25">
      <c r="B131" s="3" t="s">
        <v>26</v>
      </c>
      <c r="C131" s="1" t="s">
        <v>161</v>
      </c>
      <c r="D131" s="9" t="s">
        <v>162</v>
      </c>
      <c r="E131" s="4" t="s">
        <v>27</v>
      </c>
      <c r="F131" s="2"/>
      <c r="G131" s="17"/>
      <c r="H131" s="2"/>
      <c r="I131" s="2"/>
      <c r="J131" s="2"/>
      <c r="K131" s="2"/>
      <c r="M131" s="30"/>
    </row>
    <row r="132" spans="2:13" ht="61.5" hidden="1" customHeight="1" x14ac:dyDescent="0.25">
      <c r="B132" s="44" t="s">
        <v>26</v>
      </c>
      <c r="C132" s="1" t="s">
        <v>353</v>
      </c>
      <c r="D132" s="24" t="s">
        <v>376</v>
      </c>
      <c r="E132" s="4" t="s">
        <v>27</v>
      </c>
      <c r="F132" s="2"/>
      <c r="G132" s="17"/>
      <c r="H132" s="2"/>
      <c r="I132" s="2"/>
      <c r="J132" s="2"/>
      <c r="K132" s="2"/>
      <c r="M132" s="30"/>
    </row>
    <row r="133" spans="2:13" ht="57" hidden="1" customHeight="1" x14ac:dyDescent="0.25">
      <c r="B133" s="3" t="s">
        <v>26</v>
      </c>
      <c r="C133" s="1" t="s">
        <v>163</v>
      </c>
      <c r="D133" s="9" t="s">
        <v>164</v>
      </c>
      <c r="E133" s="4" t="s">
        <v>27</v>
      </c>
      <c r="F133" s="2"/>
      <c r="G133" s="17"/>
      <c r="H133" s="2"/>
      <c r="I133" s="2"/>
      <c r="J133" s="2"/>
      <c r="K133" s="2"/>
      <c r="M133" s="30"/>
    </row>
    <row r="134" spans="2:13" ht="34.5" hidden="1" customHeight="1" x14ac:dyDescent="0.25">
      <c r="B134" s="3" t="s">
        <v>409</v>
      </c>
      <c r="C134" s="1" t="s">
        <v>165</v>
      </c>
      <c r="D134" s="9" t="s">
        <v>166</v>
      </c>
      <c r="E134" s="4" t="s">
        <v>27</v>
      </c>
      <c r="F134" s="2"/>
      <c r="G134" s="17"/>
      <c r="H134" s="2"/>
      <c r="I134" s="2"/>
      <c r="J134" s="2"/>
      <c r="K134" s="2"/>
      <c r="M134" s="30"/>
    </row>
    <row r="135" spans="2:13" ht="57" hidden="1" customHeight="1" x14ac:dyDescent="0.25">
      <c r="B135" s="3" t="s">
        <v>410</v>
      </c>
      <c r="C135" s="1" t="s">
        <v>167</v>
      </c>
      <c r="D135" s="9" t="s">
        <v>168</v>
      </c>
      <c r="E135" s="4" t="s">
        <v>27</v>
      </c>
      <c r="F135" s="2"/>
      <c r="G135" s="17"/>
      <c r="H135" s="2"/>
      <c r="I135" s="2"/>
      <c r="J135" s="2"/>
      <c r="K135" s="2"/>
      <c r="M135" s="30"/>
    </row>
    <row r="136" spans="2:13" ht="57" hidden="1" customHeight="1" x14ac:dyDescent="0.25">
      <c r="B136" s="44" t="s">
        <v>26</v>
      </c>
      <c r="C136" s="1" t="s">
        <v>354</v>
      </c>
      <c r="D136" s="24" t="s">
        <v>168</v>
      </c>
      <c r="E136" s="4" t="s">
        <v>27</v>
      </c>
      <c r="F136" s="2"/>
      <c r="G136" s="17"/>
      <c r="H136" s="2"/>
      <c r="I136" s="2"/>
      <c r="J136" s="2"/>
      <c r="K136" s="2"/>
      <c r="M136" s="30"/>
    </row>
    <row r="137" spans="2:13" ht="57" hidden="1" customHeight="1" x14ac:dyDescent="0.25">
      <c r="B137" s="3" t="s">
        <v>26</v>
      </c>
      <c r="C137" s="1" t="s">
        <v>169</v>
      </c>
      <c r="D137" s="9" t="s">
        <v>170</v>
      </c>
      <c r="E137" s="4" t="s">
        <v>27</v>
      </c>
      <c r="F137" s="2"/>
      <c r="G137" s="17"/>
      <c r="H137" s="2"/>
      <c r="I137" s="2"/>
      <c r="J137" s="2"/>
      <c r="K137" s="2"/>
      <c r="M137" s="30"/>
    </row>
    <row r="138" spans="2:13" ht="45.75" hidden="1" customHeight="1" x14ac:dyDescent="0.25">
      <c r="B138" s="3" t="s">
        <v>26</v>
      </c>
      <c r="C138" s="1" t="s">
        <v>171</v>
      </c>
      <c r="D138" s="9" t="s">
        <v>172</v>
      </c>
      <c r="E138" s="4" t="s">
        <v>27</v>
      </c>
      <c r="F138" s="2"/>
      <c r="G138" s="17"/>
      <c r="H138" s="2"/>
      <c r="I138" s="2"/>
      <c r="J138" s="2"/>
      <c r="K138" s="2"/>
      <c r="M138" s="30"/>
    </row>
    <row r="139" spans="2:13" ht="68.25" hidden="1" customHeight="1" x14ac:dyDescent="0.25">
      <c r="B139" s="3" t="s">
        <v>26</v>
      </c>
      <c r="C139" s="1" t="s">
        <v>173</v>
      </c>
      <c r="D139" s="9" t="s">
        <v>174</v>
      </c>
      <c r="E139" s="4" t="s">
        <v>27</v>
      </c>
      <c r="F139" s="2"/>
      <c r="G139" s="17"/>
      <c r="H139" s="2"/>
      <c r="I139" s="2"/>
      <c r="J139" s="2"/>
      <c r="K139" s="2"/>
      <c r="M139" s="30"/>
    </row>
    <row r="140" spans="2:13" ht="68.25" hidden="1" customHeight="1" x14ac:dyDescent="0.25">
      <c r="B140" s="44" t="s">
        <v>26</v>
      </c>
      <c r="C140" s="1" t="s">
        <v>355</v>
      </c>
      <c r="D140" s="9" t="s">
        <v>176</v>
      </c>
      <c r="E140" s="4" t="s">
        <v>27</v>
      </c>
      <c r="F140" s="2"/>
      <c r="G140" s="17"/>
      <c r="H140" s="2"/>
      <c r="I140" s="2"/>
      <c r="J140" s="2"/>
      <c r="K140" s="2"/>
      <c r="M140" s="30"/>
    </row>
    <row r="141" spans="2:13" ht="90.75" hidden="1" customHeight="1" x14ac:dyDescent="0.25">
      <c r="B141" s="3" t="s">
        <v>26</v>
      </c>
      <c r="C141" s="1" t="s">
        <v>175</v>
      </c>
      <c r="D141" s="9" t="s">
        <v>176</v>
      </c>
      <c r="E141" s="4" t="s">
        <v>27</v>
      </c>
      <c r="F141" s="2"/>
      <c r="G141" s="17"/>
      <c r="H141" s="2"/>
      <c r="I141" s="2"/>
      <c r="J141" s="2"/>
      <c r="K141" s="2"/>
      <c r="M141" s="30"/>
    </row>
    <row r="142" spans="2:13" ht="68.25" hidden="1" customHeight="1" x14ac:dyDescent="0.25">
      <c r="B142" s="3" t="s">
        <v>26</v>
      </c>
      <c r="C142" s="1" t="s">
        <v>177</v>
      </c>
      <c r="D142" s="9" t="s">
        <v>178</v>
      </c>
      <c r="E142" s="4" t="s">
        <v>27</v>
      </c>
      <c r="F142" s="2"/>
      <c r="G142" s="17"/>
      <c r="H142" s="2"/>
      <c r="I142" s="2"/>
      <c r="J142" s="2"/>
      <c r="K142" s="2"/>
      <c r="M142" s="30"/>
    </row>
    <row r="143" spans="2:13" ht="45.75" hidden="1" customHeight="1" x14ac:dyDescent="0.25">
      <c r="B143" s="3" t="s">
        <v>26</v>
      </c>
      <c r="C143" s="1" t="s">
        <v>179</v>
      </c>
      <c r="D143" s="9" t="s">
        <v>180</v>
      </c>
      <c r="E143" s="4" t="s">
        <v>27</v>
      </c>
      <c r="F143" s="2">
        <v>0</v>
      </c>
      <c r="G143" s="17"/>
      <c r="H143" s="2"/>
      <c r="I143" s="2"/>
      <c r="J143" s="2"/>
      <c r="K143" s="2"/>
      <c r="M143" s="30"/>
    </row>
    <row r="144" spans="2:13" ht="79.5" hidden="1" customHeight="1" x14ac:dyDescent="0.25">
      <c r="B144" s="3" t="s">
        <v>26</v>
      </c>
      <c r="C144" s="1" t="s">
        <v>181</v>
      </c>
      <c r="D144" s="9" t="s">
        <v>182</v>
      </c>
      <c r="E144" s="4" t="s">
        <v>27</v>
      </c>
      <c r="F144" s="2">
        <v>0</v>
      </c>
      <c r="G144" s="17"/>
      <c r="H144" s="2"/>
      <c r="I144" s="2"/>
      <c r="J144" s="2"/>
      <c r="K144" s="2"/>
      <c r="M144" s="30"/>
    </row>
    <row r="145" spans="2:13" ht="79.5" hidden="1" customHeight="1" x14ac:dyDescent="0.25">
      <c r="B145" s="3" t="s">
        <v>26</v>
      </c>
      <c r="C145" s="1" t="s">
        <v>183</v>
      </c>
      <c r="D145" s="9" t="s">
        <v>184</v>
      </c>
      <c r="E145" s="4" t="s">
        <v>27</v>
      </c>
      <c r="F145" s="2"/>
      <c r="G145" s="17"/>
      <c r="H145" s="2"/>
      <c r="I145" s="2"/>
      <c r="J145" s="2"/>
      <c r="K145" s="2"/>
      <c r="M145" s="30"/>
    </row>
    <row r="146" spans="2:13" ht="45.75" hidden="1" customHeight="1" x14ac:dyDescent="0.25">
      <c r="B146" s="3" t="s">
        <v>26</v>
      </c>
      <c r="C146" s="1" t="s">
        <v>185</v>
      </c>
      <c r="D146" s="9" t="s">
        <v>186</v>
      </c>
      <c r="E146" s="4" t="s">
        <v>27</v>
      </c>
      <c r="F146" s="2"/>
      <c r="G146" s="17"/>
      <c r="H146" s="2"/>
      <c r="I146" s="2"/>
      <c r="J146" s="2"/>
      <c r="K146" s="2"/>
      <c r="M146" s="30"/>
    </row>
    <row r="147" spans="2:13" ht="57" hidden="1" customHeight="1" x14ac:dyDescent="0.25">
      <c r="B147" s="3" t="s">
        <v>26</v>
      </c>
      <c r="C147" s="1" t="s">
        <v>187</v>
      </c>
      <c r="D147" s="9" t="s">
        <v>188</v>
      </c>
      <c r="E147" s="4" t="s">
        <v>27</v>
      </c>
      <c r="F147" s="2"/>
      <c r="G147" s="17"/>
      <c r="H147" s="2"/>
      <c r="I147" s="2"/>
      <c r="J147" s="2"/>
      <c r="K147" s="2"/>
      <c r="M147" s="30"/>
    </row>
    <row r="148" spans="2:13" ht="57" hidden="1" customHeight="1" x14ac:dyDescent="0.25">
      <c r="B148" s="3" t="s">
        <v>26</v>
      </c>
      <c r="C148" s="1" t="s">
        <v>189</v>
      </c>
      <c r="D148" s="9" t="s">
        <v>190</v>
      </c>
      <c r="E148" s="4" t="s">
        <v>27</v>
      </c>
      <c r="F148" s="2"/>
      <c r="G148" s="17"/>
      <c r="H148" s="2"/>
      <c r="I148" s="2"/>
      <c r="J148" s="2"/>
      <c r="K148" s="2"/>
      <c r="M148" s="30"/>
    </row>
    <row r="149" spans="2:13" ht="68.25" hidden="1" customHeight="1" x14ac:dyDescent="0.25">
      <c r="B149" s="3" t="s">
        <v>26</v>
      </c>
      <c r="C149" s="1" t="s">
        <v>191</v>
      </c>
      <c r="D149" s="9" t="s">
        <v>192</v>
      </c>
      <c r="E149" s="4" t="s">
        <v>27</v>
      </c>
      <c r="F149" s="2"/>
      <c r="G149" s="17"/>
      <c r="H149" s="2"/>
      <c r="I149" s="2"/>
      <c r="J149" s="2"/>
      <c r="K149" s="2"/>
      <c r="M149" s="30"/>
    </row>
    <row r="150" spans="2:13" ht="79.5" hidden="1" customHeight="1" x14ac:dyDescent="0.25">
      <c r="B150" s="3" t="s">
        <v>26</v>
      </c>
      <c r="C150" s="1" t="s">
        <v>193</v>
      </c>
      <c r="D150" s="9" t="s">
        <v>194</v>
      </c>
      <c r="E150" s="4" t="s">
        <v>27</v>
      </c>
      <c r="F150" s="2"/>
      <c r="G150" s="17"/>
      <c r="H150" s="2"/>
      <c r="I150" s="2"/>
      <c r="J150" s="2"/>
      <c r="K150" s="2"/>
      <c r="M150" s="30"/>
    </row>
    <row r="151" spans="2:13" ht="34.5" hidden="1" customHeight="1" x14ac:dyDescent="0.25">
      <c r="B151" s="3" t="s">
        <v>26</v>
      </c>
      <c r="C151" s="1" t="s">
        <v>195</v>
      </c>
      <c r="D151" s="9" t="s">
        <v>196</v>
      </c>
      <c r="E151" s="4" t="s">
        <v>27</v>
      </c>
      <c r="F151" s="2"/>
      <c r="G151" s="17"/>
      <c r="H151" s="2"/>
      <c r="I151" s="2"/>
      <c r="J151" s="2"/>
      <c r="K151" s="2"/>
      <c r="M151" s="30"/>
    </row>
    <row r="152" spans="2:13" ht="57" hidden="1" customHeight="1" x14ac:dyDescent="0.25">
      <c r="B152" s="3" t="s">
        <v>26</v>
      </c>
      <c r="C152" s="1" t="s">
        <v>197</v>
      </c>
      <c r="D152" s="9" t="s">
        <v>198</v>
      </c>
      <c r="E152" s="4" t="s">
        <v>27</v>
      </c>
      <c r="F152" s="2"/>
      <c r="G152" s="17"/>
      <c r="H152" s="2"/>
      <c r="I152" s="2"/>
      <c r="J152" s="2"/>
      <c r="K152" s="2"/>
      <c r="M152" s="30"/>
    </row>
    <row r="153" spans="2:13" ht="124.5" hidden="1" customHeight="1" x14ac:dyDescent="0.25">
      <c r="B153" s="3" t="s">
        <v>26</v>
      </c>
      <c r="C153" s="1" t="s">
        <v>199</v>
      </c>
      <c r="D153" s="9" t="s">
        <v>200</v>
      </c>
      <c r="E153" s="4" t="s">
        <v>27</v>
      </c>
      <c r="F153" s="2"/>
      <c r="G153" s="17"/>
      <c r="H153" s="2"/>
      <c r="I153" s="2"/>
      <c r="J153" s="2"/>
      <c r="K153" s="2"/>
      <c r="M153" s="30"/>
    </row>
    <row r="154" spans="2:13" ht="124.5" hidden="1" customHeight="1" x14ac:dyDescent="0.25">
      <c r="B154" s="3" t="s">
        <v>26</v>
      </c>
      <c r="C154" s="1" t="s">
        <v>356</v>
      </c>
      <c r="D154" s="9" t="s">
        <v>200</v>
      </c>
      <c r="E154" s="4" t="s">
        <v>27</v>
      </c>
      <c r="F154" s="2"/>
      <c r="G154" s="17"/>
      <c r="H154" s="2"/>
      <c r="I154" s="2"/>
      <c r="J154" s="2"/>
      <c r="K154" s="2"/>
      <c r="M154" s="30"/>
    </row>
    <row r="155" spans="2:13" ht="124.5" hidden="1" customHeight="1" x14ac:dyDescent="0.25">
      <c r="B155" s="3" t="s">
        <v>26</v>
      </c>
      <c r="C155" s="1" t="s">
        <v>357</v>
      </c>
      <c r="D155" s="9" t="s">
        <v>200</v>
      </c>
      <c r="E155" s="4" t="s">
        <v>27</v>
      </c>
      <c r="F155" s="2"/>
      <c r="G155" s="17"/>
      <c r="H155" s="2"/>
      <c r="I155" s="2"/>
      <c r="J155" s="2"/>
      <c r="K155" s="2"/>
      <c r="M155" s="30"/>
    </row>
    <row r="156" spans="2:13" ht="68.25" hidden="1" customHeight="1" x14ac:dyDescent="0.25">
      <c r="B156" s="3" t="s">
        <v>26</v>
      </c>
      <c r="C156" s="1" t="s">
        <v>201</v>
      </c>
      <c r="D156" s="9" t="s">
        <v>202</v>
      </c>
      <c r="E156" s="4" t="s">
        <v>27</v>
      </c>
      <c r="F156" s="2"/>
      <c r="G156" s="17"/>
      <c r="H156" s="2"/>
      <c r="I156" s="2"/>
      <c r="J156" s="2"/>
      <c r="K156" s="2"/>
      <c r="M156" s="30"/>
    </row>
    <row r="157" spans="2:13" ht="68.25" hidden="1" customHeight="1" x14ac:dyDescent="0.25">
      <c r="B157" s="3" t="s">
        <v>24</v>
      </c>
      <c r="C157" s="1" t="s">
        <v>358</v>
      </c>
      <c r="D157" s="9" t="s">
        <v>202</v>
      </c>
      <c r="E157" s="4" t="s">
        <v>25</v>
      </c>
      <c r="F157" s="2"/>
      <c r="G157" s="17"/>
      <c r="H157" s="2"/>
      <c r="I157" s="2"/>
      <c r="J157" s="2"/>
      <c r="K157" s="2"/>
      <c r="M157" s="30"/>
    </row>
    <row r="158" spans="2:13" ht="57" hidden="1" customHeight="1" x14ac:dyDescent="0.25">
      <c r="B158" s="3" t="s">
        <v>26</v>
      </c>
      <c r="C158" s="1" t="s">
        <v>203</v>
      </c>
      <c r="D158" s="9" t="s">
        <v>204</v>
      </c>
      <c r="E158" s="4" t="s">
        <v>27</v>
      </c>
      <c r="F158" s="2"/>
      <c r="G158" s="17"/>
      <c r="H158" s="2"/>
      <c r="I158" s="2"/>
      <c r="J158" s="2"/>
      <c r="K158" s="2"/>
      <c r="M158" s="30"/>
    </row>
    <row r="159" spans="2:13" ht="45.75" hidden="1" customHeight="1" x14ac:dyDescent="0.25">
      <c r="B159" s="3" t="s">
        <v>26</v>
      </c>
      <c r="C159" s="1" t="s">
        <v>205</v>
      </c>
      <c r="D159" s="9" t="s">
        <v>206</v>
      </c>
      <c r="E159" s="4" t="s">
        <v>27</v>
      </c>
      <c r="F159" s="2"/>
      <c r="G159" s="17"/>
      <c r="H159" s="2"/>
      <c r="I159" s="2"/>
      <c r="J159" s="2"/>
      <c r="K159" s="2"/>
      <c r="M159" s="30"/>
    </row>
    <row r="160" spans="2:13" ht="45.75" hidden="1" customHeight="1" x14ac:dyDescent="0.25">
      <c r="B160" s="3" t="s">
        <v>24</v>
      </c>
      <c r="C160" s="1" t="s">
        <v>205</v>
      </c>
      <c r="D160" s="9" t="s">
        <v>206</v>
      </c>
      <c r="E160" s="4" t="s">
        <v>25</v>
      </c>
      <c r="F160" s="2"/>
      <c r="G160" s="17"/>
      <c r="H160" s="2"/>
      <c r="I160" s="2"/>
      <c r="J160" s="2"/>
      <c r="K160" s="2"/>
      <c r="M160" s="30"/>
    </row>
    <row r="161" spans="2:13" ht="45.75" hidden="1" customHeight="1" x14ac:dyDescent="0.25">
      <c r="B161" s="3" t="s">
        <v>22</v>
      </c>
      <c r="C161" s="1" t="s">
        <v>205</v>
      </c>
      <c r="D161" s="9" t="s">
        <v>206</v>
      </c>
      <c r="E161" s="4" t="s">
        <v>23</v>
      </c>
      <c r="F161" s="2"/>
      <c r="G161" s="17"/>
      <c r="H161" s="2"/>
      <c r="I161" s="2"/>
      <c r="J161" s="2"/>
      <c r="K161" s="2"/>
      <c r="M161" s="30"/>
    </row>
    <row r="162" spans="2:13" ht="57" hidden="1" customHeight="1" x14ac:dyDescent="0.25">
      <c r="B162" s="3" t="s">
        <v>26</v>
      </c>
      <c r="C162" s="1" t="s">
        <v>207</v>
      </c>
      <c r="D162" s="9" t="s">
        <v>208</v>
      </c>
      <c r="E162" s="4" t="s">
        <v>27</v>
      </c>
      <c r="F162" s="2"/>
      <c r="G162" s="17"/>
      <c r="H162" s="2"/>
      <c r="I162" s="2"/>
      <c r="J162" s="2"/>
      <c r="K162" s="2"/>
      <c r="M162" s="30"/>
    </row>
    <row r="163" spans="2:13" ht="57" hidden="1" customHeight="1" x14ac:dyDescent="0.25">
      <c r="B163" s="3" t="s">
        <v>24</v>
      </c>
      <c r="C163" s="1" t="s">
        <v>207</v>
      </c>
      <c r="D163" s="9" t="s">
        <v>208</v>
      </c>
      <c r="E163" s="4" t="s">
        <v>25</v>
      </c>
      <c r="F163" s="2"/>
      <c r="G163" s="17"/>
      <c r="H163" s="2"/>
      <c r="I163" s="2"/>
      <c r="J163" s="2"/>
      <c r="K163" s="2"/>
      <c r="M163" s="30"/>
    </row>
    <row r="164" spans="2:13" ht="79.5" hidden="1" customHeight="1" x14ac:dyDescent="0.25">
      <c r="B164" s="3" t="s">
        <v>26</v>
      </c>
      <c r="C164" s="1" t="s">
        <v>209</v>
      </c>
      <c r="D164" s="9" t="s">
        <v>210</v>
      </c>
      <c r="E164" s="4" t="s">
        <v>27</v>
      </c>
      <c r="F164" s="2"/>
      <c r="G164" s="17"/>
      <c r="H164" s="2"/>
      <c r="I164" s="2"/>
      <c r="J164" s="2"/>
      <c r="K164" s="2"/>
      <c r="M164" s="30"/>
    </row>
    <row r="165" spans="2:13" ht="68.25" hidden="1" customHeight="1" x14ac:dyDescent="0.25">
      <c r="B165" s="3" t="s">
        <v>26</v>
      </c>
      <c r="C165" s="1" t="s">
        <v>211</v>
      </c>
      <c r="D165" s="9" t="s">
        <v>212</v>
      </c>
      <c r="E165" s="4" t="s">
        <v>27</v>
      </c>
      <c r="F165" s="2"/>
      <c r="G165" s="17"/>
      <c r="H165" s="2"/>
      <c r="I165" s="2"/>
      <c r="J165" s="2"/>
      <c r="K165" s="2"/>
      <c r="M165" s="30"/>
    </row>
    <row r="166" spans="2:13" ht="57" hidden="1" customHeight="1" x14ac:dyDescent="0.25">
      <c r="B166" s="3" t="s">
        <v>24</v>
      </c>
      <c r="C166" s="1" t="s">
        <v>213</v>
      </c>
      <c r="D166" s="9" t="s">
        <v>208</v>
      </c>
      <c r="E166" s="4" t="s">
        <v>25</v>
      </c>
      <c r="F166" s="2"/>
      <c r="G166" s="17"/>
      <c r="H166" s="2"/>
      <c r="I166" s="2"/>
      <c r="J166" s="2"/>
      <c r="K166" s="2"/>
      <c r="M166" s="30"/>
    </row>
    <row r="167" spans="2:13" ht="68.25" hidden="1" customHeight="1" x14ac:dyDescent="0.25">
      <c r="B167" s="3" t="s">
        <v>26</v>
      </c>
      <c r="C167" s="1" t="s">
        <v>214</v>
      </c>
      <c r="D167" s="9" t="s">
        <v>215</v>
      </c>
      <c r="E167" s="4" t="s">
        <v>27</v>
      </c>
      <c r="F167" s="2"/>
      <c r="G167" s="17"/>
      <c r="H167" s="2"/>
      <c r="I167" s="2"/>
      <c r="J167" s="2"/>
      <c r="K167" s="2"/>
      <c r="M167" s="30"/>
    </row>
    <row r="168" spans="2:13" ht="68.25" hidden="1" customHeight="1" x14ac:dyDescent="0.25">
      <c r="B168" s="3" t="s">
        <v>22</v>
      </c>
      <c r="C168" s="1" t="s">
        <v>214</v>
      </c>
      <c r="D168" s="9" t="s">
        <v>215</v>
      </c>
      <c r="E168" s="4" t="s">
        <v>23</v>
      </c>
      <c r="F168" s="2"/>
      <c r="G168" s="17"/>
      <c r="H168" s="2"/>
      <c r="I168" s="2"/>
      <c r="J168" s="2"/>
      <c r="K168" s="2"/>
      <c r="M168" s="30"/>
    </row>
    <row r="169" spans="2:13" ht="68.25" hidden="1" customHeight="1" x14ac:dyDescent="0.25">
      <c r="B169" s="3" t="s">
        <v>24</v>
      </c>
      <c r="C169" s="1" t="s">
        <v>216</v>
      </c>
      <c r="D169" s="9" t="s">
        <v>217</v>
      </c>
      <c r="E169" s="4" t="s">
        <v>25</v>
      </c>
      <c r="F169" s="2">
        <v>0</v>
      </c>
      <c r="G169" s="17"/>
      <c r="H169" s="2"/>
      <c r="I169" s="2"/>
      <c r="J169" s="2"/>
      <c r="K169" s="2"/>
      <c r="M169" s="30"/>
    </row>
    <row r="170" spans="2:13" ht="57" hidden="1" customHeight="1" x14ac:dyDescent="0.25">
      <c r="B170" s="3" t="s">
        <v>24</v>
      </c>
      <c r="C170" s="1" t="s">
        <v>218</v>
      </c>
      <c r="D170" s="9" t="s">
        <v>219</v>
      </c>
      <c r="E170" s="4" t="s">
        <v>25</v>
      </c>
      <c r="F170" s="2">
        <v>0</v>
      </c>
      <c r="G170" s="17"/>
      <c r="H170" s="2"/>
      <c r="I170" s="2"/>
      <c r="J170" s="2"/>
      <c r="K170" s="2"/>
      <c r="M170" s="30"/>
    </row>
    <row r="171" spans="2:13" ht="45.75" hidden="1" customHeight="1" x14ac:dyDescent="0.25">
      <c r="B171" s="43">
        <v>212</v>
      </c>
      <c r="C171" s="1" t="s">
        <v>447</v>
      </c>
      <c r="D171" s="9" t="s">
        <v>220</v>
      </c>
      <c r="E171" s="4" t="s">
        <v>439</v>
      </c>
      <c r="F171" s="2"/>
      <c r="G171" s="17"/>
      <c r="H171" s="2"/>
      <c r="I171" s="2"/>
      <c r="J171" s="2"/>
      <c r="K171" s="2"/>
      <c r="M171" s="30"/>
    </row>
    <row r="172" spans="2:13" ht="23.25" hidden="1" customHeight="1" x14ac:dyDescent="0.25">
      <c r="B172" s="3" t="s">
        <v>24</v>
      </c>
      <c r="C172" s="1" t="s">
        <v>221</v>
      </c>
      <c r="D172" s="9" t="s">
        <v>222</v>
      </c>
      <c r="E172" s="4" t="s">
        <v>25</v>
      </c>
      <c r="F172" s="2"/>
      <c r="G172" s="17"/>
      <c r="H172" s="2"/>
      <c r="I172" s="2"/>
      <c r="J172" s="2"/>
      <c r="K172" s="2"/>
      <c r="M172" s="30"/>
    </row>
    <row r="173" spans="2:13" ht="45.75" hidden="1" customHeight="1" x14ac:dyDescent="0.25">
      <c r="B173" s="3" t="s">
        <v>24</v>
      </c>
      <c r="C173" s="1" t="s">
        <v>223</v>
      </c>
      <c r="D173" s="9" t="s">
        <v>224</v>
      </c>
      <c r="E173" s="4" t="s">
        <v>25</v>
      </c>
      <c r="F173" s="2"/>
      <c r="G173" s="17"/>
      <c r="H173" s="2"/>
      <c r="I173" s="2"/>
      <c r="J173" s="2"/>
      <c r="K173" s="2"/>
      <c r="M173" s="30"/>
    </row>
    <row r="174" spans="2:13" ht="45.75" hidden="1" customHeight="1" x14ac:dyDescent="0.25">
      <c r="B174" s="3" t="s">
        <v>24</v>
      </c>
      <c r="C174" s="1" t="s">
        <v>225</v>
      </c>
      <c r="D174" s="9" t="s">
        <v>226</v>
      </c>
      <c r="E174" s="4" t="s">
        <v>25</v>
      </c>
      <c r="F174" s="2"/>
      <c r="G174" s="17"/>
      <c r="H174" s="2"/>
      <c r="I174" s="2"/>
      <c r="J174" s="2"/>
      <c r="K174" s="2"/>
      <c r="M174" s="30"/>
    </row>
    <row r="175" spans="2:13" ht="90.75" hidden="1" customHeight="1" x14ac:dyDescent="0.25">
      <c r="B175" s="3" t="s">
        <v>24</v>
      </c>
      <c r="C175" s="1" t="s">
        <v>227</v>
      </c>
      <c r="D175" s="9" t="s">
        <v>228</v>
      </c>
      <c r="E175" s="4" t="s">
        <v>25</v>
      </c>
      <c r="F175" s="2"/>
      <c r="G175" s="17"/>
      <c r="H175" s="2"/>
      <c r="I175" s="2"/>
      <c r="J175" s="2"/>
      <c r="K175" s="2"/>
      <c r="M175" s="30"/>
    </row>
    <row r="176" spans="2:13" ht="22.5" hidden="1" x14ac:dyDescent="0.25">
      <c r="B176" s="3" t="s">
        <v>20</v>
      </c>
      <c r="C176" s="1" t="s">
        <v>229</v>
      </c>
      <c r="D176" s="9" t="s">
        <v>230</v>
      </c>
      <c r="E176" s="4" t="s">
        <v>21</v>
      </c>
      <c r="F176" s="2"/>
      <c r="G176" s="17"/>
      <c r="H176" s="2"/>
      <c r="I176" s="2"/>
      <c r="J176" s="2"/>
      <c r="K176" s="2"/>
      <c r="M176" s="30"/>
    </row>
    <row r="177" spans="2:13" ht="68.25" hidden="1" customHeight="1" x14ac:dyDescent="0.25">
      <c r="B177" s="3" t="s">
        <v>20</v>
      </c>
      <c r="C177" s="1" t="s">
        <v>231</v>
      </c>
      <c r="D177" s="9" t="s">
        <v>232</v>
      </c>
      <c r="E177" s="4" t="s">
        <v>21</v>
      </c>
      <c r="F177" s="2"/>
      <c r="G177" s="17"/>
      <c r="H177" s="2"/>
      <c r="I177" s="2"/>
      <c r="J177" s="2"/>
      <c r="K177" s="2"/>
      <c r="M177" s="30"/>
    </row>
    <row r="178" spans="2:13" s="65" customFormat="1" ht="15.75" hidden="1" customHeight="1" x14ac:dyDescent="0.25">
      <c r="B178" s="36"/>
      <c r="C178" s="37" t="s">
        <v>395</v>
      </c>
      <c r="D178" s="38" t="s">
        <v>396</v>
      </c>
      <c r="E178" s="39"/>
      <c r="F178" s="40">
        <f>F179+F180+F181</f>
        <v>80000</v>
      </c>
      <c r="G178" s="40">
        <f>G179+G180+G181</f>
        <v>176000</v>
      </c>
      <c r="H178" s="40">
        <f>H179+H180+H181</f>
        <v>80000</v>
      </c>
      <c r="I178" s="40">
        <f t="shared" ref="I178:K178" si="28">I179+I180</f>
        <v>0</v>
      </c>
      <c r="J178" s="40">
        <f t="shared" si="28"/>
        <v>0</v>
      </c>
      <c r="K178" s="40">
        <f t="shared" si="28"/>
        <v>0</v>
      </c>
      <c r="M178" s="66"/>
    </row>
    <row r="179" spans="2:13" s="65" customFormat="1" ht="42.75" hidden="1" customHeight="1" x14ac:dyDescent="0.25">
      <c r="B179" s="36" t="s">
        <v>24</v>
      </c>
      <c r="C179" s="37" t="s">
        <v>359</v>
      </c>
      <c r="D179" s="46" t="s">
        <v>377</v>
      </c>
      <c r="E179" s="39" t="s">
        <v>25</v>
      </c>
      <c r="F179" s="40"/>
      <c r="G179" s="40"/>
      <c r="H179" s="40"/>
      <c r="I179" s="40"/>
      <c r="J179" s="40"/>
      <c r="K179" s="40"/>
      <c r="M179" s="66"/>
    </row>
    <row r="180" spans="2:13" s="65" customFormat="1" ht="45" hidden="1" customHeight="1" x14ac:dyDescent="0.25">
      <c r="B180" s="36" t="s">
        <v>233</v>
      </c>
      <c r="C180" s="37" t="s">
        <v>360</v>
      </c>
      <c r="D180" s="61" t="s">
        <v>378</v>
      </c>
      <c r="E180" s="39" t="s">
        <v>236</v>
      </c>
      <c r="F180" s="40"/>
      <c r="G180" s="40"/>
      <c r="H180" s="40"/>
      <c r="I180" s="40"/>
      <c r="J180" s="40"/>
      <c r="K180" s="40"/>
      <c r="M180" s="66"/>
    </row>
    <row r="181" spans="2:13" s="65" customFormat="1" ht="17.25" customHeight="1" x14ac:dyDescent="0.25">
      <c r="B181" s="36"/>
      <c r="C181" s="37" t="s">
        <v>440</v>
      </c>
      <c r="D181" s="61" t="s">
        <v>441</v>
      </c>
      <c r="E181" s="39"/>
      <c r="F181" s="40">
        <f>F183+F185+F182+F184</f>
        <v>80000</v>
      </c>
      <c r="G181" s="40">
        <f>G183+G185+G182+G184</f>
        <v>176000</v>
      </c>
      <c r="H181" s="40">
        <f>H183+H185+H182+H184</f>
        <v>80000</v>
      </c>
      <c r="I181" s="40"/>
      <c r="J181" s="40"/>
      <c r="K181" s="40"/>
      <c r="M181" s="66"/>
    </row>
    <row r="182" spans="2:13" s="65" customFormat="1" ht="57.75" customHeight="1" x14ac:dyDescent="0.25">
      <c r="B182" s="63">
        <v>207</v>
      </c>
      <c r="C182" s="64" t="s">
        <v>473</v>
      </c>
      <c r="D182" s="25" t="s">
        <v>475</v>
      </c>
      <c r="E182" s="4" t="s">
        <v>450</v>
      </c>
      <c r="F182" s="17">
        <v>20000</v>
      </c>
      <c r="G182" s="17"/>
      <c r="H182" s="17">
        <v>20000</v>
      </c>
      <c r="I182" s="17"/>
      <c r="J182" s="17"/>
      <c r="K182" s="17"/>
      <c r="M182" s="66"/>
    </row>
    <row r="183" spans="2:13" ht="63" customHeight="1" x14ac:dyDescent="0.25">
      <c r="B183" s="43">
        <v>207</v>
      </c>
      <c r="C183" s="1" t="s">
        <v>459</v>
      </c>
      <c r="D183" s="22" t="s">
        <v>458</v>
      </c>
      <c r="E183" s="4" t="s">
        <v>450</v>
      </c>
      <c r="F183" s="2"/>
      <c r="G183" s="17">
        <v>46000</v>
      </c>
      <c r="H183" s="2"/>
      <c r="I183" s="2"/>
      <c r="J183" s="2"/>
      <c r="K183" s="2"/>
      <c r="M183" s="30"/>
    </row>
    <row r="184" spans="2:13" ht="63" customHeight="1" x14ac:dyDescent="0.25">
      <c r="B184" s="43">
        <v>207</v>
      </c>
      <c r="C184" s="1" t="s">
        <v>474</v>
      </c>
      <c r="D184" s="25" t="s">
        <v>476</v>
      </c>
      <c r="E184" s="4" t="s">
        <v>450</v>
      </c>
      <c r="F184" s="2">
        <v>60000</v>
      </c>
      <c r="G184" s="17"/>
      <c r="H184" s="2">
        <v>60000</v>
      </c>
      <c r="I184" s="2"/>
      <c r="J184" s="2"/>
      <c r="K184" s="2"/>
      <c r="M184" s="30"/>
    </row>
    <row r="185" spans="2:13" ht="73.5" customHeight="1" x14ac:dyDescent="0.25">
      <c r="B185" s="43">
        <v>207</v>
      </c>
      <c r="C185" s="1" t="s">
        <v>460</v>
      </c>
      <c r="D185" s="22" t="s">
        <v>461</v>
      </c>
      <c r="E185" s="4" t="s">
        <v>450</v>
      </c>
      <c r="F185" s="2"/>
      <c r="G185" s="17">
        <v>130000</v>
      </c>
      <c r="H185" s="2"/>
      <c r="I185" s="2"/>
      <c r="J185" s="2"/>
      <c r="K185" s="2"/>
      <c r="M185" s="30"/>
    </row>
    <row r="186" spans="2:13" ht="23.25" hidden="1" customHeight="1" x14ac:dyDescent="0.25">
      <c r="B186" s="3" t="s">
        <v>233</v>
      </c>
      <c r="C186" s="1" t="s">
        <v>234</v>
      </c>
      <c r="D186" s="9" t="s">
        <v>235</v>
      </c>
      <c r="E186" s="4" t="s">
        <v>236</v>
      </c>
      <c r="F186" s="2">
        <v>0</v>
      </c>
      <c r="G186" s="17"/>
      <c r="H186" s="2"/>
      <c r="I186" s="2"/>
      <c r="J186" s="2"/>
      <c r="K186" s="2"/>
      <c r="M186" s="30"/>
    </row>
    <row r="187" spans="2:13" ht="23.25" hidden="1" customHeight="1" x14ac:dyDescent="0.25">
      <c r="B187" s="3" t="s">
        <v>233</v>
      </c>
      <c r="C187" s="1" t="s">
        <v>237</v>
      </c>
      <c r="D187" s="9" t="s">
        <v>238</v>
      </c>
      <c r="E187" s="4" t="s">
        <v>236</v>
      </c>
      <c r="F187" s="2">
        <v>0</v>
      </c>
      <c r="G187" s="17"/>
      <c r="H187" s="2"/>
      <c r="I187" s="2"/>
      <c r="J187" s="2"/>
      <c r="K187" s="2"/>
      <c r="M187" s="30"/>
    </row>
    <row r="188" spans="2:13" ht="23.25" hidden="1" customHeight="1" x14ac:dyDescent="0.25">
      <c r="B188" s="3" t="s">
        <v>233</v>
      </c>
      <c r="C188" s="1" t="s">
        <v>239</v>
      </c>
      <c r="D188" s="9" t="s">
        <v>240</v>
      </c>
      <c r="E188" s="4" t="s">
        <v>236</v>
      </c>
      <c r="F188" s="2">
        <v>0</v>
      </c>
      <c r="G188" s="17"/>
      <c r="H188" s="2"/>
      <c r="I188" s="2"/>
      <c r="J188" s="2"/>
      <c r="K188" s="2"/>
      <c r="M188" s="30"/>
    </row>
    <row r="189" spans="2:13" ht="23.25" hidden="1" customHeight="1" x14ac:dyDescent="0.25">
      <c r="B189" s="3" t="s">
        <v>233</v>
      </c>
      <c r="C189" s="1" t="s">
        <v>241</v>
      </c>
      <c r="D189" s="9" t="s">
        <v>242</v>
      </c>
      <c r="E189" s="4" t="s">
        <v>236</v>
      </c>
      <c r="F189" s="2">
        <v>0</v>
      </c>
      <c r="G189" s="17"/>
      <c r="H189" s="2"/>
      <c r="I189" s="2"/>
      <c r="J189" s="2"/>
      <c r="K189" s="2"/>
      <c r="M189" s="30"/>
    </row>
    <row r="190" spans="2:13" ht="23.25" customHeight="1" x14ac:dyDescent="0.25">
      <c r="B190" s="36"/>
      <c r="C190" s="37" t="s">
        <v>234</v>
      </c>
      <c r="D190" s="38" t="s">
        <v>397</v>
      </c>
      <c r="E190" s="39"/>
      <c r="F190" s="40">
        <f>F191+F263</f>
        <v>9232544.1099999994</v>
      </c>
      <c r="G190" s="40">
        <f t="shared" ref="G190:K190" si="29">G191+G263</f>
        <v>5060699.9800000004</v>
      </c>
      <c r="H190" s="40">
        <f t="shared" si="29"/>
        <v>9232544.1099999994</v>
      </c>
      <c r="I190" s="40">
        <f t="shared" si="29"/>
        <v>3799600</v>
      </c>
      <c r="J190" s="40">
        <f t="shared" si="29"/>
        <v>255100</v>
      </c>
      <c r="K190" s="40">
        <f t="shared" si="29"/>
        <v>264900</v>
      </c>
      <c r="M190" s="30"/>
    </row>
    <row r="191" spans="2:13" ht="23.25" customHeight="1" x14ac:dyDescent="0.25">
      <c r="B191" s="36"/>
      <c r="C191" s="37" t="s">
        <v>237</v>
      </c>
      <c r="D191" s="38" t="s">
        <v>398</v>
      </c>
      <c r="E191" s="39"/>
      <c r="F191" s="40">
        <f>F192+F200+F224+F249</f>
        <v>9232544.1099999994</v>
      </c>
      <c r="G191" s="40">
        <f t="shared" ref="G191:K191" si="30">G192+G200+G224+G249</f>
        <v>5060699.9800000004</v>
      </c>
      <c r="H191" s="40">
        <f t="shared" si="30"/>
        <v>9232544.1099999994</v>
      </c>
      <c r="I191" s="40">
        <f t="shared" si="30"/>
        <v>3799600</v>
      </c>
      <c r="J191" s="40">
        <f t="shared" si="30"/>
        <v>255100</v>
      </c>
      <c r="K191" s="40">
        <f t="shared" si="30"/>
        <v>264900</v>
      </c>
      <c r="M191" s="30"/>
    </row>
    <row r="192" spans="2:13" ht="23.25" customHeight="1" x14ac:dyDescent="0.25">
      <c r="B192" s="36"/>
      <c r="C192" s="37" t="s">
        <v>399</v>
      </c>
      <c r="D192" s="38" t="s">
        <v>400</v>
      </c>
      <c r="E192" s="39"/>
      <c r="F192" s="40">
        <f>F193+F195+F197</f>
        <v>77000</v>
      </c>
      <c r="G192" s="40">
        <f t="shared" ref="G192:K192" si="31">G193+G195+G197</f>
        <v>75500</v>
      </c>
      <c r="H192" s="40">
        <f t="shared" si="31"/>
        <v>77000</v>
      </c>
      <c r="I192" s="40">
        <f t="shared" si="31"/>
        <v>80700</v>
      </c>
      <c r="J192" s="40">
        <f t="shared" si="31"/>
        <v>82100</v>
      </c>
      <c r="K192" s="40">
        <f t="shared" si="31"/>
        <v>85700</v>
      </c>
      <c r="M192" s="30"/>
    </row>
    <row r="193" spans="2:13" ht="53.25" customHeight="1" x14ac:dyDescent="0.25">
      <c r="B193" s="43">
        <v>207</v>
      </c>
      <c r="C193" s="1" t="s">
        <v>430</v>
      </c>
      <c r="D193" s="9" t="s">
        <v>429</v>
      </c>
      <c r="E193" s="4" t="s">
        <v>450</v>
      </c>
      <c r="F193" s="2">
        <v>77000</v>
      </c>
      <c r="G193" s="17">
        <v>75500</v>
      </c>
      <c r="H193" s="2">
        <v>77000</v>
      </c>
      <c r="I193" s="2">
        <v>80700</v>
      </c>
      <c r="J193" s="2">
        <v>82100</v>
      </c>
      <c r="K193" s="2">
        <v>85700</v>
      </c>
      <c r="M193" s="30"/>
    </row>
    <row r="194" spans="2:13" ht="23.25" hidden="1" customHeight="1" x14ac:dyDescent="0.25">
      <c r="B194" s="3" t="s">
        <v>233</v>
      </c>
      <c r="C194" s="1" t="s">
        <v>243</v>
      </c>
      <c r="D194" s="9" t="s">
        <v>244</v>
      </c>
      <c r="E194" s="4" t="s">
        <v>236</v>
      </c>
      <c r="F194" s="2"/>
      <c r="G194" s="17"/>
      <c r="H194" s="2"/>
      <c r="I194" s="2"/>
      <c r="J194" s="2"/>
      <c r="K194" s="2"/>
      <c r="M194" s="30"/>
    </row>
    <row r="195" spans="2:13" ht="45.75" hidden="1" customHeight="1" x14ac:dyDescent="0.25">
      <c r="B195" s="3" t="s">
        <v>233</v>
      </c>
      <c r="C195" s="27" t="s">
        <v>245</v>
      </c>
      <c r="D195" s="9" t="s">
        <v>246</v>
      </c>
      <c r="E195" s="28" t="s">
        <v>236</v>
      </c>
      <c r="F195" s="2"/>
      <c r="G195" s="17"/>
      <c r="H195" s="2"/>
      <c r="I195" s="2"/>
      <c r="J195" s="2"/>
      <c r="K195" s="2"/>
      <c r="M195" s="30"/>
    </row>
    <row r="196" spans="2:13" ht="23.25" hidden="1" customHeight="1" x14ac:dyDescent="0.25">
      <c r="B196" s="3" t="s">
        <v>233</v>
      </c>
      <c r="C196" s="27" t="s">
        <v>247</v>
      </c>
      <c r="D196" s="9" t="s">
        <v>248</v>
      </c>
      <c r="E196" s="28" t="s">
        <v>236</v>
      </c>
      <c r="F196" s="2"/>
      <c r="G196" s="17"/>
      <c r="H196" s="2"/>
      <c r="I196" s="2"/>
      <c r="J196" s="2"/>
      <c r="K196" s="2"/>
      <c r="M196" s="30"/>
    </row>
    <row r="197" spans="2:13" ht="47.25" hidden="1" customHeight="1" x14ac:dyDescent="0.25">
      <c r="B197" s="3" t="s">
        <v>233</v>
      </c>
      <c r="C197" s="27" t="s">
        <v>249</v>
      </c>
      <c r="D197" s="9" t="s">
        <v>250</v>
      </c>
      <c r="E197" s="28" t="s">
        <v>236</v>
      </c>
      <c r="F197" s="2"/>
      <c r="G197" s="17"/>
      <c r="H197" s="2"/>
      <c r="I197" s="2"/>
      <c r="J197" s="2"/>
      <c r="K197" s="2"/>
      <c r="M197" s="30"/>
    </row>
    <row r="198" spans="2:13" ht="23.25" hidden="1" customHeight="1" x14ac:dyDescent="0.25">
      <c r="B198" s="3" t="s">
        <v>233</v>
      </c>
      <c r="C198" s="27" t="s">
        <v>251</v>
      </c>
      <c r="D198" s="9" t="s">
        <v>252</v>
      </c>
      <c r="E198" s="28" t="s">
        <v>236</v>
      </c>
      <c r="F198" s="2">
        <v>0</v>
      </c>
      <c r="G198" s="17"/>
      <c r="H198" s="2"/>
      <c r="I198" s="2"/>
      <c r="J198" s="2"/>
      <c r="K198" s="2"/>
      <c r="M198" s="30"/>
    </row>
    <row r="199" spans="2:13" ht="45.75" hidden="1" customHeight="1" x14ac:dyDescent="0.25">
      <c r="B199" s="3" t="s">
        <v>233</v>
      </c>
      <c r="C199" s="27" t="s">
        <v>253</v>
      </c>
      <c r="D199" s="9" t="s">
        <v>254</v>
      </c>
      <c r="E199" s="28" t="s">
        <v>236</v>
      </c>
      <c r="F199" s="2">
        <v>0</v>
      </c>
      <c r="G199" s="17"/>
      <c r="H199" s="2"/>
      <c r="I199" s="2"/>
      <c r="J199" s="2"/>
      <c r="K199" s="2"/>
      <c r="M199" s="30"/>
    </row>
    <row r="200" spans="2:13" ht="19.5" customHeight="1" x14ac:dyDescent="0.25">
      <c r="B200" s="36"/>
      <c r="C200" s="47" t="s">
        <v>401</v>
      </c>
      <c r="D200" s="38" t="s">
        <v>402</v>
      </c>
      <c r="E200" s="48"/>
      <c r="F200" s="40">
        <f>F203+F204+F206+F207+F208+F210+F212+F214+F216+F217+F218+F219+F220+F202+F201</f>
        <v>4410365.37</v>
      </c>
      <c r="G200" s="40">
        <f t="shared" ref="G200:H200" si="32">G203+G204+G206+G207+G208+G210+G212+G214+G216+G217+G218+G219+G220+G202+G201</f>
        <v>4810000</v>
      </c>
      <c r="H200" s="40">
        <f t="shared" si="32"/>
        <v>4410365.37</v>
      </c>
      <c r="I200" s="40">
        <f t="shared" ref="I200:K200" si="33">I203+I204+I206+I207+I208+I210+I212+I214+I216+I217+I218+I219+I220+I202</f>
        <v>3561000</v>
      </c>
      <c r="J200" s="40">
        <f t="shared" si="33"/>
        <v>0</v>
      </c>
      <c r="K200" s="40">
        <f t="shared" si="33"/>
        <v>0</v>
      </c>
      <c r="M200" s="30"/>
    </row>
    <row r="201" spans="2:13" ht="48.75" customHeight="1" x14ac:dyDescent="0.25">
      <c r="B201" s="63">
        <v>207</v>
      </c>
      <c r="C201" s="27" t="s">
        <v>442</v>
      </c>
      <c r="D201" s="80" t="s">
        <v>477</v>
      </c>
      <c r="E201" s="4" t="s">
        <v>450</v>
      </c>
      <c r="F201" s="81">
        <v>386365.37</v>
      </c>
      <c r="G201" s="81"/>
      <c r="H201" s="81">
        <v>386365.37</v>
      </c>
      <c r="I201" s="81"/>
      <c r="J201" s="81"/>
      <c r="K201" s="81"/>
      <c r="M201" s="30"/>
    </row>
    <row r="202" spans="2:13" ht="45.75" customHeight="1" x14ac:dyDescent="0.25">
      <c r="B202" s="63">
        <v>207</v>
      </c>
      <c r="C202" s="27" t="s">
        <v>442</v>
      </c>
      <c r="D202" s="62" t="s">
        <v>443</v>
      </c>
      <c r="E202" s="4" t="s">
        <v>450</v>
      </c>
      <c r="F202" s="17">
        <v>418000</v>
      </c>
      <c r="G202" s="17">
        <v>973000</v>
      </c>
      <c r="H202" s="17">
        <v>418000</v>
      </c>
      <c r="I202" s="17"/>
      <c r="J202" s="17"/>
      <c r="K202" s="17"/>
      <c r="M202" s="30"/>
    </row>
    <row r="203" spans="2:13" ht="45.75" customHeight="1" x14ac:dyDescent="0.25">
      <c r="B203" s="43">
        <v>207</v>
      </c>
      <c r="C203" s="27" t="s">
        <v>435</v>
      </c>
      <c r="D203" s="21" t="s">
        <v>436</v>
      </c>
      <c r="E203" s="4" t="s">
        <v>450</v>
      </c>
      <c r="F203" s="2">
        <v>3606000</v>
      </c>
      <c r="G203" s="17">
        <v>3837000</v>
      </c>
      <c r="H203" s="2">
        <v>3606000</v>
      </c>
      <c r="I203" s="2">
        <v>3561000</v>
      </c>
      <c r="J203" s="2"/>
      <c r="K203" s="2"/>
      <c r="M203" s="30"/>
    </row>
    <row r="204" spans="2:13" ht="45.75" hidden="1" customHeight="1" x14ac:dyDescent="0.25">
      <c r="B204" s="3" t="s">
        <v>233</v>
      </c>
      <c r="C204" s="27" t="s">
        <v>255</v>
      </c>
      <c r="D204" s="9" t="s">
        <v>256</v>
      </c>
      <c r="E204" s="28" t="s">
        <v>236</v>
      </c>
      <c r="F204" s="2"/>
      <c r="G204" s="17"/>
      <c r="H204" s="2"/>
      <c r="I204" s="2"/>
      <c r="J204" s="2"/>
      <c r="K204" s="2"/>
      <c r="M204" s="30"/>
    </row>
    <row r="205" spans="2:13" ht="34.5" hidden="1" customHeight="1" x14ac:dyDescent="0.25">
      <c r="B205" s="3" t="s">
        <v>233</v>
      </c>
      <c r="C205" s="1" t="s">
        <v>257</v>
      </c>
      <c r="D205" s="9" t="s">
        <v>258</v>
      </c>
      <c r="E205" s="4" t="s">
        <v>236</v>
      </c>
      <c r="F205" s="2"/>
      <c r="G205" s="17"/>
      <c r="H205" s="2"/>
      <c r="I205" s="2"/>
      <c r="J205" s="2"/>
      <c r="K205" s="2"/>
      <c r="M205" s="30"/>
    </row>
    <row r="206" spans="2:13" ht="51.75" hidden="1" customHeight="1" x14ac:dyDescent="0.25">
      <c r="B206" s="3" t="s">
        <v>233</v>
      </c>
      <c r="C206" s="1" t="s">
        <v>361</v>
      </c>
      <c r="D206" s="23" t="s">
        <v>374</v>
      </c>
      <c r="E206" s="4" t="s">
        <v>236</v>
      </c>
      <c r="F206" s="2"/>
      <c r="G206" s="17"/>
      <c r="H206" s="2"/>
      <c r="I206" s="2"/>
      <c r="J206" s="2"/>
      <c r="K206" s="2"/>
      <c r="M206" s="30"/>
    </row>
    <row r="207" spans="2:13" ht="45.75" hidden="1" customHeight="1" x14ac:dyDescent="0.25">
      <c r="B207" s="3" t="s">
        <v>233</v>
      </c>
      <c r="C207" s="1" t="s">
        <v>259</v>
      </c>
      <c r="D207" s="9" t="s">
        <v>260</v>
      </c>
      <c r="E207" s="4" t="s">
        <v>236</v>
      </c>
      <c r="F207" s="2"/>
      <c r="G207" s="17"/>
      <c r="H207" s="2"/>
      <c r="I207" s="2"/>
      <c r="J207" s="2"/>
      <c r="K207" s="2"/>
      <c r="M207" s="30"/>
    </row>
    <row r="208" spans="2:13" ht="45.75" hidden="1" customHeight="1" x14ac:dyDescent="0.25">
      <c r="B208" s="3" t="s">
        <v>233</v>
      </c>
      <c r="C208" s="1" t="s">
        <v>362</v>
      </c>
      <c r="D208" s="23" t="s">
        <v>373</v>
      </c>
      <c r="E208" s="4" t="s">
        <v>236</v>
      </c>
      <c r="F208" s="2"/>
      <c r="G208" s="17"/>
      <c r="H208" s="2"/>
      <c r="I208" s="2"/>
      <c r="J208" s="2"/>
      <c r="K208" s="2"/>
      <c r="M208" s="30"/>
    </row>
    <row r="209" spans="2:13" ht="23.25" hidden="1" customHeight="1" x14ac:dyDescent="0.25">
      <c r="B209" s="3" t="s">
        <v>233</v>
      </c>
      <c r="C209" s="1" t="s">
        <v>261</v>
      </c>
      <c r="D209" s="9" t="s">
        <v>262</v>
      </c>
      <c r="E209" s="4" t="s">
        <v>236</v>
      </c>
      <c r="F209" s="2"/>
      <c r="G209" s="17"/>
      <c r="H209" s="2"/>
      <c r="I209" s="2"/>
      <c r="J209" s="2"/>
      <c r="K209" s="2"/>
      <c r="M209" s="30"/>
    </row>
    <row r="210" spans="2:13" ht="48" hidden="1" customHeight="1" x14ac:dyDescent="0.25">
      <c r="B210" s="3" t="s">
        <v>233</v>
      </c>
      <c r="C210" s="1" t="s">
        <v>263</v>
      </c>
      <c r="D210" s="9" t="s">
        <v>264</v>
      </c>
      <c r="E210" s="4" t="s">
        <v>236</v>
      </c>
      <c r="F210" s="2"/>
      <c r="G210" s="17"/>
      <c r="H210" s="2"/>
      <c r="I210" s="2"/>
      <c r="J210" s="2"/>
      <c r="K210" s="2"/>
      <c r="M210" s="30"/>
    </row>
    <row r="211" spans="2:13" ht="23.25" hidden="1" customHeight="1" x14ac:dyDescent="0.25">
      <c r="B211" s="3" t="s">
        <v>233</v>
      </c>
      <c r="C211" s="1" t="s">
        <v>265</v>
      </c>
      <c r="D211" s="9" t="s">
        <v>266</v>
      </c>
      <c r="E211" s="4" t="s">
        <v>236</v>
      </c>
      <c r="F211" s="2"/>
      <c r="G211" s="17"/>
      <c r="H211" s="2"/>
      <c r="I211" s="2"/>
      <c r="J211" s="2"/>
      <c r="K211" s="2"/>
      <c r="M211" s="30"/>
    </row>
    <row r="212" spans="2:13" ht="45" hidden="1" customHeight="1" x14ac:dyDescent="0.25">
      <c r="B212" s="3" t="s">
        <v>233</v>
      </c>
      <c r="C212" s="1" t="s">
        <v>267</v>
      </c>
      <c r="D212" s="9" t="s">
        <v>268</v>
      </c>
      <c r="E212" s="4" t="s">
        <v>236</v>
      </c>
      <c r="F212" s="2"/>
      <c r="G212" s="17"/>
      <c r="H212" s="2"/>
      <c r="I212" s="2"/>
      <c r="J212" s="2"/>
      <c r="K212" s="2"/>
      <c r="M212" s="30"/>
    </row>
    <row r="213" spans="2:13" ht="34.5" hidden="1" customHeight="1" x14ac:dyDescent="0.25">
      <c r="B213" s="3" t="s">
        <v>233</v>
      </c>
      <c r="C213" s="1" t="s">
        <v>269</v>
      </c>
      <c r="D213" s="9" t="s">
        <v>270</v>
      </c>
      <c r="E213" s="4" t="s">
        <v>236</v>
      </c>
      <c r="F213" s="2"/>
      <c r="G213" s="17"/>
      <c r="H213" s="2"/>
      <c r="I213" s="2"/>
      <c r="J213" s="2"/>
      <c r="K213" s="2"/>
      <c r="M213" s="30"/>
    </row>
    <row r="214" spans="2:13" ht="43.5" hidden="1" customHeight="1" x14ac:dyDescent="0.25">
      <c r="B214" s="3" t="s">
        <v>233</v>
      </c>
      <c r="C214" s="1" t="s">
        <v>271</v>
      </c>
      <c r="D214" s="9" t="s">
        <v>272</v>
      </c>
      <c r="E214" s="4" t="s">
        <v>236</v>
      </c>
      <c r="F214" s="2"/>
      <c r="G214" s="17"/>
      <c r="H214" s="2"/>
      <c r="I214" s="2"/>
      <c r="J214" s="2"/>
      <c r="K214" s="2"/>
      <c r="M214" s="30"/>
    </row>
    <row r="215" spans="2:13" ht="23.25" hidden="1" customHeight="1" x14ac:dyDescent="0.25">
      <c r="B215" s="3" t="s">
        <v>233</v>
      </c>
      <c r="C215" s="1" t="s">
        <v>273</v>
      </c>
      <c r="D215" s="9" t="s">
        <v>274</v>
      </c>
      <c r="E215" s="4" t="s">
        <v>236</v>
      </c>
      <c r="F215" s="2"/>
      <c r="G215" s="17"/>
      <c r="H215" s="2"/>
      <c r="I215" s="2"/>
      <c r="J215" s="2"/>
      <c r="K215" s="2"/>
      <c r="M215" s="30"/>
    </row>
    <row r="216" spans="2:13" ht="44.25" hidden="1" customHeight="1" x14ac:dyDescent="0.25">
      <c r="B216" s="3" t="s">
        <v>233</v>
      </c>
      <c r="C216" s="1" t="s">
        <v>275</v>
      </c>
      <c r="D216" s="9" t="s">
        <v>276</v>
      </c>
      <c r="E216" s="4" t="s">
        <v>236</v>
      </c>
      <c r="F216" s="2"/>
      <c r="G216" s="17"/>
      <c r="H216" s="2"/>
      <c r="I216" s="2"/>
      <c r="J216" s="2"/>
      <c r="K216" s="2"/>
      <c r="M216" s="30"/>
    </row>
    <row r="217" spans="2:13" ht="45" hidden="1" customHeight="1" x14ac:dyDescent="0.25">
      <c r="B217" s="3" t="s">
        <v>233</v>
      </c>
      <c r="C217" s="1" t="s">
        <v>363</v>
      </c>
      <c r="D217" s="22" t="s">
        <v>372</v>
      </c>
      <c r="E217" s="4" t="s">
        <v>236</v>
      </c>
      <c r="F217" s="2"/>
      <c r="G217" s="17"/>
      <c r="H217" s="2"/>
      <c r="I217" s="2"/>
      <c r="J217" s="2"/>
      <c r="K217" s="2"/>
      <c r="M217" s="30"/>
    </row>
    <row r="218" spans="2:13" ht="44.25" hidden="1" customHeight="1" x14ac:dyDescent="0.25">
      <c r="B218" s="3" t="s">
        <v>233</v>
      </c>
      <c r="C218" s="1" t="s">
        <v>277</v>
      </c>
      <c r="D218" s="9" t="s">
        <v>278</v>
      </c>
      <c r="E218" s="4" t="s">
        <v>236</v>
      </c>
      <c r="F218" s="2"/>
      <c r="G218" s="17"/>
      <c r="H218" s="2"/>
      <c r="I218" s="2"/>
      <c r="J218" s="2"/>
      <c r="K218" s="2"/>
      <c r="M218" s="30"/>
    </row>
    <row r="219" spans="2:13" ht="45.75" hidden="1" customHeight="1" x14ac:dyDescent="0.25">
      <c r="B219" s="3" t="s">
        <v>233</v>
      </c>
      <c r="C219" s="1" t="s">
        <v>279</v>
      </c>
      <c r="D219" s="9" t="s">
        <v>280</v>
      </c>
      <c r="E219" s="4" t="s">
        <v>236</v>
      </c>
      <c r="F219" s="2"/>
      <c r="G219" s="17"/>
      <c r="H219" s="2"/>
      <c r="I219" s="2"/>
      <c r="J219" s="2"/>
      <c r="K219" s="2"/>
      <c r="M219" s="30"/>
    </row>
    <row r="220" spans="2:13" ht="45.75" hidden="1" customHeight="1" x14ac:dyDescent="0.25">
      <c r="B220" s="3" t="s">
        <v>233</v>
      </c>
      <c r="C220" s="1" t="s">
        <v>364</v>
      </c>
      <c r="D220" s="22" t="s">
        <v>371</v>
      </c>
      <c r="E220" s="4" t="s">
        <v>236</v>
      </c>
      <c r="F220" s="2"/>
      <c r="G220" s="17"/>
      <c r="H220" s="2"/>
      <c r="I220" s="2"/>
      <c r="J220" s="2"/>
      <c r="K220" s="2"/>
      <c r="M220" s="30"/>
    </row>
    <row r="221" spans="2:13" ht="23.25" hidden="1" customHeight="1" x14ac:dyDescent="0.25">
      <c r="B221" s="3" t="s">
        <v>233</v>
      </c>
      <c r="C221" s="1" t="s">
        <v>281</v>
      </c>
      <c r="D221" s="9" t="s">
        <v>282</v>
      </c>
      <c r="E221" s="4" t="s">
        <v>236</v>
      </c>
      <c r="F221" s="2">
        <v>0</v>
      </c>
      <c r="G221" s="17"/>
      <c r="H221" s="2"/>
      <c r="I221" s="2"/>
      <c r="J221" s="2"/>
      <c r="K221" s="2"/>
      <c r="M221" s="30"/>
    </row>
    <row r="222" spans="2:13" ht="23.25" hidden="1" customHeight="1" x14ac:dyDescent="0.25">
      <c r="B222" s="3" t="s">
        <v>233</v>
      </c>
      <c r="C222" s="1" t="s">
        <v>283</v>
      </c>
      <c r="D222" s="9" t="s">
        <v>284</v>
      </c>
      <c r="E222" s="4" t="s">
        <v>236</v>
      </c>
      <c r="F222" s="2">
        <v>0</v>
      </c>
      <c r="G222" s="17"/>
      <c r="H222" s="2"/>
      <c r="I222" s="2"/>
      <c r="J222" s="2"/>
      <c r="K222" s="2"/>
      <c r="M222" s="30"/>
    </row>
    <row r="223" spans="2:13" ht="23.25" hidden="1" customHeight="1" x14ac:dyDescent="0.25">
      <c r="B223" s="3" t="s">
        <v>233</v>
      </c>
      <c r="C223" s="1" t="s">
        <v>285</v>
      </c>
      <c r="D223" s="9" t="s">
        <v>286</v>
      </c>
      <c r="E223" s="4" t="s">
        <v>236</v>
      </c>
      <c r="F223" s="2">
        <v>0</v>
      </c>
      <c r="G223" s="17"/>
      <c r="H223" s="2"/>
      <c r="I223" s="2"/>
      <c r="J223" s="2"/>
      <c r="K223" s="2"/>
      <c r="M223" s="30"/>
    </row>
    <row r="224" spans="2:13" ht="18.75" customHeight="1" x14ac:dyDescent="0.25">
      <c r="B224" s="36"/>
      <c r="C224" s="37" t="s">
        <v>403</v>
      </c>
      <c r="D224" s="38" t="s">
        <v>404</v>
      </c>
      <c r="E224" s="39"/>
      <c r="F224" s="40">
        <f>F225+F226+F227+F228+F229+F230+F231+F232+F233+F234+F235+F236+F237+F238+F239+F240+F242+F244+F248</f>
        <v>139000</v>
      </c>
      <c r="G224" s="40">
        <f t="shared" ref="G224:K224" si="34">G225+G226+G227+G228+G229+G230+G231+G232+G233+G234+G235+G236+G237+G238+G239+G240+G242+G244+G248</f>
        <v>115200</v>
      </c>
      <c r="H224" s="40">
        <f t="shared" si="34"/>
        <v>139000</v>
      </c>
      <c r="I224" s="40">
        <f t="shared" si="34"/>
        <v>157900</v>
      </c>
      <c r="J224" s="40">
        <f t="shared" si="34"/>
        <v>173000</v>
      </c>
      <c r="K224" s="40">
        <f t="shared" si="34"/>
        <v>179200</v>
      </c>
      <c r="M224" s="30"/>
    </row>
    <row r="225" spans="2:13" ht="48" customHeight="1" x14ac:dyDescent="0.25">
      <c r="B225" s="43">
        <v>207</v>
      </c>
      <c r="C225" s="1" t="s">
        <v>431</v>
      </c>
      <c r="D225" s="9" t="s">
        <v>432</v>
      </c>
      <c r="E225" s="4" t="s">
        <v>450</v>
      </c>
      <c r="F225" s="2">
        <v>139000</v>
      </c>
      <c r="G225" s="17">
        <v>115200</v>
      </c>
      <c r="H225" s="2">
        <v>139000</v>
      </c>
      <c r="I225" s="2">
        <v>157900</v>
      </c>
      <c r="J225" s="2">
        <v>173000</v>
      </c>
      <c r="K225" s="2">
        <v>179200</v>
      </c>
      <c r="M225" s="30"/>
    </row>
    <row r="226" spans="2:13" ht="45.75" hidden="1" customHeight="1" x14ac:dyDescent="0.25">
      <c r="B226" s="3" t="s">
        <v>233</v>
      </c>
      <c r="C226" s="1" t="s">
        <v>287</v>
      </c>
      <c r="D226" s="9" t="s">
        <v>288</v>
      </c>
      <c r="E226" s="4" t="s">
        <v>236</v>
      </c>
      <c r="F226" s="2"/>
      <c r="G226" s="17"/>
      <c r="H226" s="2"/>
      <c r="I226" s="2"/>
      <c r="J226" s="2"/>
      <c r="K226" s="2"/>
      <c r="M226" s="30"/>
    </row>
    <row r="227" spans="2:13" ht="34.5" hidden="1" customHeight="1" x14ac:dyDescent="0.25">
      <c r="B227" s="3" t="s">
        <v>233</v>
      </c>
      <c r="C227" s="1" t="s">
        <v>289</v>
      </c>
      <c r="D227" s="9" t="s">
        <v>290</v>
      </c>
      <c r="E227" s="4" t="s">
        <v>236</v>
      </c>
      <c r="F227" s="2"/>
      <c r="G227" s="17"/>
      <c r="H227" s="2"/>
      <c r="I227" s="2"/>
      <c r="J227" s="2"/>
      <c r="K227" s="2"/>
      <c r="M227" s="30"/>
    </row>
    <row r="228" spans="2:13" ht="68.25" hidden="1" customHeight="1" x14ac:dyDescent="0.25">
      <c r="B228" s="3" t="s">
        <v>233</v>
      </c>
      <c r="C228" s="1" t="s">
        <v>291</v>
      </c>
      <c r="D228" s="9" t="s">
        <v>292</v>
      </c>
      <c r="E228" s="4" t="s">
        <v>236</v>
      </c>
      <c r="F228" s="2"/>
      <c r="G228" s="17"/>
      <c r="H228" s="2"/>
      <c r="I228" s="2"/>
      <c r="J228" s="2"/>
      <c r="K228" s="2"/>
      <c r="M228" s="30"/>
    </row>
    <row r="229" spans="2:13" ht="90.75" hidden="1" customHeight="1" x14ac:dyDescent="0.25">
      <c r="B229" s="3" t="s">
        <v>233</v>
      </c>
      <c r="C229" s="1" t="s">
        <v>293</v>
      </c>
      <c r="D229" s="9" t="s">
        <v>294</v>
      </c>
      <c r="E229" s="4" t="s">
        <v>236</v>
      </c>
      <c r="F229" s="2"/>
      <c r="G229" s="17"/>
      <c r="H229" s="2"/>
      <c r="I229" s="2"/>
      <c r="J229" s="2"/>
      <c r="K229" s="2"/>
      <c r="M229" s="30"/>
    </row>
    <row r="230" spans="2:13" ht="45.75" hidden="1" customHeight="1" x14ac:dyDescent="0.25">
      <c r="B230" s="3" t="s">
        <v>233</v>
      </c>
      <c r="C230" s="1" t="s">
        <v>295</v>
      </c>
      <c r="D230" s="9" t="s">
        <v>296</v>
      </c>
      <c r="E230" s="4" t="s">
        <v>236</v>
      </c>
      <c r="F230" s="2"/>
      <c r="G230" s="17"/>
      <c r="H230" s="2"/>
      <c r="I230" s="2"/>
      <c r="J230" s="2"/>
      <c r="K230" s="2"/>
      <c r="M230" s="30"/>
    </row>
    <row r="231" spans="2:13" ht="45.75" hidden="1" customHeight="1" x14ac:dyDescent="0.25">
      <c r="B231" s="3" t="s">
        <v>233</v>
      </c>
      <c r="C231" s="1" t="s">
        <v>297</v>
      </c>
      <c r="D231" s="9" t="s">
        <v>298</v>
      </c>
      <c r="E231" s="4" t="s">
        <v>236</v>
      </c>
      <c r="F231" s="2"/>
      <c r="G231" s="17"/>
      <c r="H231" s="2"/>
      <c r="I231" s="2"/>
      <c r="J231" s="2"/>
      <c r="K231" s="2"/>
      <c r="M231" s="30"/>
    </row>
    <row r="232" spans="2:13" ht="90.75" hidden="1" customHeight="1" x14ac:dyDescent="0.25">
      <c r="B232" s="3" t="s">
        <v>233</v>
      </c>
      <c r="C232" s="1" t="s">
        <v>299</v>
      </c>
      <c r="D232" s="9" t="s">
        <v>300</v>
      </c>
      <c r="E232" s="4" t="s">
        <v>236</v>
      </c>
      <c r="F232" s="2"/>
      <c r="G232" s="17"/>
      <c r="H232" s="2"/>
      <c r="I232" s="2"/>
      <c r="J232" s="2"/>
      <c r="K232" s="2"/>
      <c r="M232" s="30"/>
    </row>
    <row r="233" spans="2:13" ht="45.75" hidden="1" customHeight="1" x14ac:dyDescent="0.25">
      <c r="B233" s="3" t="s">
        <v>233</v>
      </c>
      <c r="C233" s="1" t="s">
        <v>301</v>
      </c>
      <c r="D233" s="9" t="s">
        <v>302</v>
      </c>
      <c r="E233" s="4" t="s">
        <v>236</v>
      </c>
      <c r="F233" s="2"/>
      <c r="G233" s="17"/>
      <c r="H233" s="2"/>
      <c r="I233" s="2"/>
      <c r="J233" s="2"/>
      <c r="K233" s="2"/>
      <c r="M233" s="30"/>
    </row>
    <row r="234" spans="2:13" ht="45.75" hidden="1" customHeight="1" x14ac:dyDescent="0.25">
      <c r="B234" s="3" t="s">
        <v>233</v>
      </c>
      <c r="C234" s="1" t="s">
        <v>303</v>
      </c>
      <c r="D234" s="9" t="s">
        <v>304</v>
      </c>
      <c r="E234" s="4" t="s">
        <v>236</v>
      </c>
      <c r="F234" s="2"/>
      <c r="G234" s="17"/>
      <c r="H234" s="2"/>
      <c r="I234" s="2"/>
      <c r="J234" s="2"/>
      <c r="K234" s="2"/>
      <c r="M234" s="30"/>
    </row>
    <row r="235" spans="2:13" ht="57" hidden="1" customHeight="1" x14ac:dyDescent="0.25">
      <c r="B235" s="3" t="s">
        <v>233</v>
      </c>
      <c r="C235" s="1" t="s">
        <v>305</v>
      </c>
      <c r="D235" s="9" t="s">
        <v>306</v>
      </c>
      <c r="E235" s="4" t="s">
        <v>236</v>
      </c>
      <c r="F235" s="2"/>
      <c r="G235" s="17"/>
      <c r="H235" s="2"/>
      <c r="I235" s="2"/>
      <c r="J235" s="2"/>
      <c r="K235" s="2"/>
      <c r="M235" s="30"/>
    </row>
    <row r="236" spans="2:13" ht="57" hidden="1" customHeight="1" x14ac:dyDescent="0.25">
      <c r="B236" s="3" t="s">
        <v>233</v>
      </c>
      <c r="C236" s="1" t="s">
        <v>307</v>
      </c>
      <c r="D236" s="9" t="s">
        <v>308</v>
      </c>
      <c r="E236" s="4" t="s">
        <v>236</v>
      </c>
      <c r="F236" s="2"/>
      <c r="G236" s="17"/>
      <c r="H236" s="2"/>
      <c r="I236" s="2"/>
      <c r="J236" s="2"/>
      <c r="K236" s="2"/>
      <c r="M236" s="30"/>
    </row>
    <row r="237" spans="2:13" ht="57" hidden="1" customHeight="1" x14ac:dyDescent="0.25">
      <c r="B237" s="3" t="s">
        <v>233</v>
      </c>
      <c r="C237" s="1" t="s">
        <v>309</v>
      </c>
      <c r="D237" s="9" t="s">
        <v>310</v>
      </c>
      <c r="E237" s="4" t="s">
        <v>236</v>
      </c>
      <c r="F237" s="2"/>
      <c r="G237" s="17"/>
      <c r="H237" s="2"/>
      <c r="I237" s="2"/>
      <c r="J237" s="2"/>
      <c r="K237" s="2"/>
      <c r="M237" s="30"/>
    </row>
    <row r="238" spans="2:13" ht="113.25" hidden="1" customHeight="1" x14ac:dyDescent="0.25">
      <c r="B238" s="3" t="s">
        <v>233</v>
      </c>
      <c r="C238" s="1" t="s">
        <v>311</v>
      </c>
      <c r="D238" s="9" t="s">
        <v>312</v>
      </c>
      <c r="E238" s="4" t="s">
        <v>236</v>
      </c>
      <c r="F238" s="2"/>
      <c r="G238" s="17"/>
      <c r="H238" s="2"/>
      <c r="I238" s="2"/>
      <c r="J238" s="2"/>
      <c r="K238" s="2"/>
      <c r="M238" s="30"/>
    </row>
    <row r="239" spans="2:13" ht="34.5" hidden="1" customHeight="1" x14ac:dyDescent="0.25">
      <c r="B239" s="3" t="s">
        <v>233</v>
      </c>
      <c r="C239" s="1" t="s">
        <v>313</v>
      </c>
      <c r="D239" s="9" t="s">
        <v>314</v>
      </c>
      <c r="E239" s="4" t="s">
        <v>236</v>
      </c>
      <c r="F239" s="2"/>
      <c r="G239" s="17"/>
      <c r="H239" s="2"/>
      <c r="I239" s="2"/>
      <c r="J239" s="2"/>
      <c r="K239" s="2"/>
      <c r="M239" s="30"/>
    </row>
    <row r="240" spans="2:13" ht="57" hidden="1" customHeight="1" x14ac:dyDescent="0.25">
      <c r="B240" s="3" t="s">
        <v>233</v>
      </c>
      <c r="C240" s="1" t="s">
        <v>315</v>
      </c>
      <c r="D240" s="9" t="s">
        <v>316</v>
      </c>
      <c r="E240" s="4" t="s">
        <v>236</v>
      </c>
      <c r="F240" s="2"/>
      <c r="G240" s="17"/>
      <c r="H240" s="2"/>
      <c r="I240" s="2"/>
      <c r="J240" s="2"/>
      <c r="K240" s="2"/>
      <c r="M240" s="30"/>
    </row>
    <row r="241" spans="2:13" ht="34.5" hidden="1" customHeight="1" x14ac:dyDescent="0.25">
      <c r="B241" s="3" t="s">
        <v>233</v>
      </c>
      <c r="C241" s="1" t="s">
        <v>317</v>
      </c>
      <c r="D241" s="9" t="s">
        <v>318</v>
      </c>
      <c r="E241" s="4" t="s">
        <v>236</v>
      </c>
      <c r="F241" s="2"/>
      <c r="G241" s="17"/>
      <c r="H241" s="2"/>
      <c r="I241" s="2"/>
      <c r="J241" s="2"/>
      <c r="K241" s="2"/>
      <c r="M241" s="30"/>
    </row>
    <row r="242" spans="2:13" ht="45.75" hidden="1" customHeight="1" x14ac:dyDescent="0.25">
      <c r="B242" s="3" t="s">
        <v>233</v>
      </c>
      <c r="C242" s="1" t="s">
        <v>319</v>
      </c>
      <c r="D242" s="9" t="s">
        <v>320</v>
      </c>
      <c r="E242" s="4" t="s">
        <v>236</v>
      </c>
      <c r="F242" s="2"/>
      <c r="G242" s="17"/>
      <c r="H242" s="2"/>
      <c r="I242" s="2"/>
      <c r="J242" s="2"/>
      <c r="K242" s="2"/>
      <c r="M242" s="30"/>
    </row>
    <row r="243" spans="2:13" ht="45.75" hidden="1" customHeight="1" x14ac:dyDescent="0.25">
      <c r="B243" s="3" t="s">
        <v>233</v>
      </c>
      <c r="C243" s="1" t="s">
        <v>321</v>
      </c>
      <c r="D243" s="9" t="s">
        <v>322</v>
      </c>
      <c r="E243" s="4" t="s">
        <v>236</v>
      </c>
      <c r="F243" s="2"/>
      <c r="G243" s="17"/>
      <c r="H243" s="2"/>
      <c r="I243" s="2"/>
      <c r="J243" s="2"/>
      <c r="K243" s="2"/>
      <c r="M243" s="30"/>
    </row>
    <row r="244" spans="2:13" ht="45.75" hidden="1" customHeight="1" x14ac:dyDescent="0.25">
      <c r="B244" s="3" t="s">
        <v>233</v>
      </c>
      <c r="C244" s="1" t="s">
        <v>323</v>
      </c>
      <c r="D244" s="9" t="s">
        <v>324</v>
      </c>
      <c r="E244" s="4" t="s">
        <v>236</v>
      </c>
      <c r="F244" s="2"/>
      <c r="G244" s="17"/>
      <c r="H244" s="2"/>
      <c r="I244" s="2"/>
      <c r="J244" s="2"/>
      <c r="K244" s="2"/>
      <c r="M244" s="30"/>
    </row>
    <row r="245" spans="2:13" ht="23.25" hidden="1" customHeight="1" x14ac:dyDescent="0.25">
      <c r="B245" s="3" t="s">
        <v>233</v>
      </c>
      <c r="C245" s="1" t="s">
        <v>325</v>
      </c>
      <c r="D245" s="9" t="s">
        <v>326</v>
      </c>
      <c r="E245" s="4" t="s">
        <v>236</v>
      </c>
      <c r="F245" s="2"/>
      <c r="G245" s="17"/>
      <c r="H245" s="2"/>
      <c r="I245" s="2">
        <v>0</v>
      </c>
      <c r="J245" s="2">
        <v>0</v>
      </c>
      <c r="K245" s="2">
        <v>0</v>
      </c>
      <c r="M245" s="30"/>
    </row>
    <row r="246" spans="2:13" ht="45.75" hidden="1" customHeight="1" x14ac:dyDescent="0.25">
      <c r="B246" s="3" t="s">
        <v>233</v>
      </c>
      <c r="C246" s="1" t="s">
        <v>327</v>
      </c>
      <c r="D246" s="9" t="s">
        <v>328</v>
      </c>
      <c r="E246" s="4" t="s">
        <v>236</v>
      </c>
      <c r="F246" s="2"/>
      <c r="G246" s="17"/>
      <c r="H246" s="2"/>
      <c r="I246" s="2">
        <v>0</v>
      </c>
      <c r="J246" s="2">
        <v>0</v>
      </c>
      <c r="K246" s="2">
        <v>0</v>
      </c>
      <c r="M246" s="30"/>
    </row>
    <row r="247" spans="2:13" ht="45.75" hidden="1" customHeight="1" x14ac:dyDescent="0.25">
      <c r="B247" s="3" t="s">
        <v>233</v>
      </c>
      <c r="C247" s="1" t="s">
        <v>329</v>
      </c>
      <c r="D247" s="9" t="s">
        <v>330</v>
      </c>
      <c r="E247" s="4" t="s">
        <v>236</v>
      </c>
      <c r="F247" s="2"/>
      <c r="G247" s="17"/>
      <c r="H247" s="2"/>
      <c r="I247" s="2">
        <v>0</v>
      </c>
      <c r="J247" s="2">
        <v>0</v>
      </c>
      <c r="K247" s="2">
        <v>0</v>
      </c>
      <c r="M247" s="30"/>
    </row>
    <row r="248" spans="2:13" ht="45.75" hidden="1" customHeight="1" x14ac:dyDescent="0.25">
      <c r="B248" s="3" t="s">
        <v>233</v>
      </c>
      <c r="C248" s="1" t="s">
        <v>344</v>
      </c>
      <c r="D248" s="9" t="s">
        <v>345</v>
      </c>
      <c r="E248" s="4" t="s">
        <v>236</v>
      </c>
      <c r="F248" s="2"/>
      <c r="G248" s="17"/>
      <c r="H248" s="2"/>
      <c r="I248" s="2"/>
      <c r="J248" s="2"/>
      <c r="K248" s="2"/>
      <c r="M248" s="30"/>
    </row>
    <row r="249" spans="2:13" ht="19.5" customHeight="1" x14ac:dyDescent="0.25">
      <c r="B249" s="36"/>
      <c r="C249" s="37" t="s">
        <v>405</v>
      </c>
      <c r="D249" s="38" t="s">
        <v>326</v>
      </c>
      <c r="E249" s="39"/>
      <c r="F249" s="40">
        <f>F253+F255+F256+F257+F258+F259+F260+F261+F262+F251+F252</f>
        <v>4606178.74</v>
      </c>
      <c r="G249" s="40">
        <f t="shared" ref="G249:H249" si="35">G253+G255+G256+G257+G258+G259+G260+G261+G262+G251+G252</f>
        <v>59999.98</v>
      </c>
      <c r="H249" s="40">
        <f t="shared" si="35"/>
        <v>4606178.74</v>
      </c>
      <c r="I249" s="40">
        <f t="shared" ref="G249:K249" si="36">I253+I255+I256+I257+I258+I259+I260+I261+I262+I251</f>
        <v>0</v>
      </c>
      <c r="J249" s="40">
        <f t="shared" si="36"/>
        <v>0</v>
      </c>
      <c r="K249" s="40">
        <f t="shared" si="36"/>
        <v>0</v>
      </c>
      <c r="M249" s="30"/>
    </row>
    <row r="250" spans="2:13" ht="45.75" customHeight="1" x14ac:dyDescent="0.25">
      <c r="B250" s="63">
        <v>207</v>
      </c>
      <c r="C250" s="1" t="s">
        <v>444</v>
      </c>
      <c r="D250" s="60" t="s">
        <v>445</v>
      </c>
      <c r="E250" s="4" t="s">
        <v>450</v>
      </c>
      <c r="F250" s="17"/>
      <c r="G250" s="17"/>
      <c r="H250" s="17"/>
      <c r="I250" s="17"/>
      <c r="J250" s="17"/>
      <c r="K250" s="17"/>
      <c r="M250" s="30"/>
    </row>
    <row r="251" spans="2:13" ht="74.25" customHeight="1" x14ac:dyDescent="0.25">
      <c r="B251" s="43">
        <v>207</v>
      </c>
      <c r="C251" s="1" t="s">
        <v>456</v>
      </c>
      <c r="D251" s="82" t="s">
        <v>457</v>
      </c>
      <c r="E251" s="4" t="s">
        <v>450</v>
      </c>
      <c r="F251" s="17"/>
      <c r="G251" s="17">
        <v>59999.98</v>
      </c>
      <c r="H251" s="17"/>
      <c r="I251" s="17"/>
      <c r="J251" s="17"/>
      <c r="K251" s="17"/>
      <c r="M251" s="30"/>
    </row>
    <row r="252" spans="2:13" ht="53.25" customHeight="1" x14ac:dyDescent="0.25">
      <c r="B252" s="43">
        <v>207</v>
      </c>
      <c r="C252" s="1" t="s">
        <v>478</v>
      </c>
      <c r="D252" s="22" t="s">
        <v>479</v>
      </c>
      <c r="E252" s="4" t="s">
        <v>450</v>
      </c>
      <c r="F252" s="17">
        <v>4606178.74</v>
      </c>
      <c r="G252" s="17"/>
      <c r="H252" s="17">
        <v>4606178.74</v>
      </c>
      <c r="I252" s="17"/>
      <c r="J252" s="17"/>
      <c r="K252" s="17"/>
      <c r="M252" s="30"/>
    </row>
    <row r="253" spans="2:13" ht="45.75" customHeight="1" x14ac:dyDescent="0.25">
      <c r="B253" s="43">
        <v>207</v>
      </c>
      <c r="C253" s="1" t="s">
        <v>433</v>
      </c>
      <c r="D253" s="9" t="s">
        <v>434</v>
      </c>
      <c r="E253" s="4" t="s">
        <v>450</v>
      </c>
      <c r="F253" s="2"/>
      <c r="G253" s="17"/>
      <c r="H253" s="2"/>
      <c r="I253" s="2"/>
      <c r="J253" s="2"/>
      <c r="K253" s="2"/>
      <c r="M253" s="30"/>
    </row>
    <row r="254" spans="2:13" ht="23.25" hidden="1" customHeight="1" x14ac:dyDescent="0.25">
      <c r="B254" s="3" t="s">
        <v>233</v>
      </c>
      <c r="C254" s="1" t="s">
        <v>331</v>
      </c>
      <c r="D254" s="9" t="s">
        <v>332</v>
      </c>
      <c r="E254" s="4" t="s">
        <v>236</v>
      </c>
      <c r="F254" s="2"/>
      <c r="G254" s="17"/>
      <c r="H254" s="2"/>
      <c r="I254" s="2"/>
      <c r="J254" s="2"/>
      <c r="K254" s="2"/>
      <c r="M254" s="30"/>
    </row>
    <row r="255" spans="2:13" ht="47.25" hidden="1" customHeight="1" x14ac:dyDescent="0.25">
      <c r="B255" s="3" t="s">
        <v>233</v>
      </c>
      <c r="C255" s="1" t="s">
        <v>333</v>
      </c>
      <c r="D255" s="9" t="s">
        <v>334</v>
      </c>
      <c r="E255" s="4" t="s">
        <v>236</v>
      </c>
      <c r="F255" s="2"/>
      <c r="G255" s="17"/>
      <c r="H255" s="2"/>
      <c r="I255" s="2"/>
      <c r="J255" s="2"/>
      <c r="K255" s="2"/>
      <c r="M255" s="30"/>
    </row>
    <row r="256" spans="2:13" ht="45.75" hidden="1" customHeight="1" x14ac:dyDescent="0.25">
      <c r="B256" s="3" t="s">
        <v>233</v>
      </c>
      <c r="C256" s="1" t="s">
        <v>335</v>
      </c>
      <c r="D256" s="9" t="s">
        <v>336</v>
      </c>
      <c r="E256" s="4" t="s">
        <v>236</v>
      </c>
      <c r="F256" s="2"/>
      <c r="G256" s="17"/>
      <c r="H256" s="2"/>
      <c r="I256" s="2"/>
      <c r="J256" s="2"/>
      <c r="K256" s="2"/>
      <c r="M256" s="30"/>
    </row>
    <row r="257" spans="1:13" ht="45.75" hidden="1" customHeight="1" x14ac:dyDescent="0.25">
      <c r="B257" s="3" t="s">
        <v>233</v>
      </c>
      <c r="C257" s="26" t="s">
        <v>379</v>
      </c>
      <c r="D257" s="22" t="s">
        <v>380</v>
      </c>
      <c r="E257" s="4" t="s">
        <v>236</v>
      </c>
      <c r="F257" s="2"/>
      <c r="G257" s="17"/>
      <c r="H257" s="2"/>
      <c r="I257" s="2"/>
      <c r="J257" s="2"/>
      <c r="K257" s="2"/>
      <c r="M257" s="30"/>
    </row>
    <row r="258" spans="1:13" ht="50.25" hidden="1" customHeight="1" x14ac:dyDescent="0.25">
      <c r="B258" s="3" t="s">
        <v>233</v>
      </c>
      <c r="C258" s="1" t="s">
        <v>337</v>
      </c>
      <c r="D258" s="9" t="s">
        <v>338</v>
      </c>
      <c r="E258" s="4" t="s">
        <v>236</v>
      </c>
      <c r="F258" s="2"/>
      <c r="G258" s="17"/>
      <c r="H258" s="2"/>
      <c r="I258" s="2"/>
      <c r="J258" s="2"/>
      <c r="K258" s="2"/>
      <c r="M258" s="30"/>
    </row>
    <row r="259" spans="1:13" ht="45.75" hidden="1" customHeight="1" x14ac:dyDescent="0.25">
      <c r="B259" s="3" t="s">
        <v>233</v>
      </c>
      <c r="C259" s="1" t="s">
        <v>339</v>
      </c>
      <c r="D259" s="9" t="s">
        <v>340</v>
      </c>
      <c r="E259" s="4" t="s">
        <v>236</v>
      </c>
      <c r="F259" s="2"/>
      <c r="G259" s="17"/>
      <c r="H259" s="2"/>
      <c r="I259" s="2"/>
      <c r="J259" s="2"/>
      <c r="K259" s="2"/>
      <c r="M259" s="30"/>
    </row>
    <row r="260" spans="1:13" ht="43.5" hidden="1" customHeight="1" x14ac:dyDescent="0.25">
      <c r="B260" s="3" t="s">
        <v>233</v>
      </c>
      <c r="C260" s="19" t="s">
        <v>341</v>
      </c>
      <c r="D260" s="9" t="s">
        <v>342</v>
      </c>
      <c r="E260" s="4" t="s">
        <v>236</v>
      </c>
      <c r="F260" s="2"/>
      <c r="G260" s="17"/>
      <c r="H260" s="2"/>
      <c r="I260" s="2"/>
      <c r="J260" s="2"/>
      <c r="K260" s="2"/>
      <c r="M260" s="30"/>
    </row>
    <row r="261" spans="1:13" ht="51.75" hidden="1" customHeight="1" x14ac:dyDescent="0.25">
      <c r="B261" s="3" t="s">
        <v>233</v>
      </c>
      <c r="C261" s="20" t="s">
        <v>365</v>
      </c>
      <c r="D261" s="21" t="s">
        <v>369</v>
      </c>
      <c r="E261" s="4" t="s">
        <v>236</v>
      </c>
      <c r="F261" s="2"/>
      <c r="G261" s="17"/>
      <c r="H261" s="2"/>
      <c r="I261" s="2"/>
      <c r="J261" s="2"/>
      <c r="K261" s="2"/>
      <c r="M261" s="30"/>
    </row>
    <row r="262" spans="1:13" ht="45.75" hidden="1" customHeight="1" x14ac:dyDescent="0.25">
      <c r="B262" s="3" t="s">
        <v>233</v>
      </c>
      <c r="C262" s="20" t="s">
        <v>366</v>
      </c>
      <c r="D262" s="21" t="s">
        <v>368</v>
      </c>
      <c r="E262" s="4" t="s">
        <v>236</v>
      </c>
      <c r="F262" s="2"/>
      <c r="G262" s="17"/>
      <c r="H262" s="2"/>
      <c r="I262" s="2"/>
      <c r="J262" s="2"/>
      <c r="K262" s="2"/>
      <c r="M262" s="30"/>
    </row>
    <row r="263" spans="1:13" ht="45.75" hidden="1" customHeight="1" x14ac:dyDescent="0.25">
      <c r="B263" s="36"/>
      <c r="C263" s="49" t="s">
        <v>406</v>
      </c>
      <c r="D263" s="50" t="s">
        <v>407</v>
      </c>
      <c r="E263" s="39"/>
      <c r="F263" s="40">
        <f>F264</f>
        <v>0</v>
      </c>
      <c r="G263" s="40">
        <f t="shared" ref="G263:K263" si="37">G264</f>
        <v>0</v>
      </c>
      <c r="H263" s="40">
        <f t="shared" si="37"/>
        <v>0</v>
      </c>
      <c r="I263" s="40">
        <f t="shared" si="37"/>
        <v>0</v>
      </c>
      <c r="J263" s="40">
        <f t="shared" si="37"/>
        <v>0</v>
      </c>
      <c r="K263" s="40">
        <f t="shared" si="37"/>
        <v>0</v>
      </c>
      <c r="M263" s="30"/>
    </row>
    <row r="264" spans="1:13" ht="44.25" hidden="1" customHeight="1" x14ac:dyDescent="0.25">
      <c r="B264" s="3" t="s">
        <v>233</v>
      </c>
      <c r="C264" s="20" t="s">
        <v>367</v>
      </c>
      <c r="D264" s="21" t="s">
        <v>370</v>
      </c>
      <c r="E264" s="4" t="s">
        <v>236</v>
      </c>
      <c r="F264" s="2"/>
      <c r="G264" s="17"/>
      <c r="H264" s="2"/>
      <c r="I264" s="2"/>
      <c r="J264" s="2"/>
      <c r="K264" s="2"/>
      <c r="M264" s="30"/>
    </row>
    <row r="265" spans="1:13" s="51" customFormat="1" ht="15.75" x14ac:dyDescent="0.25">
      <c r="B265" s="52"/>
      <c r="C265" s="53"/>
      <c r="D265" s="54"/>
      <c r="E265" s="55" t="s">
        <v>343</v>
      </c>
      <c r="F265" s="56">
        <f t="shared" ref="F265:K265" si="38">F25+F190</f>
        <v>17882644.109999999</v>
      </c>
      <c r="G265" s="56">
        <f t="shared" si="38"/>
        <v>13515463.16</v>
      </c>
      <c r="H265" s="56">
        <f t="shared" si="38"/>
        <v>17882644.109999999</v>
      </c>
      <c r="I265" s="56">
        <f t="shared" si="38"/>
        <v>12931200</v>
      </c>
      <c r="J265" s="56">
        <f t="shared" si="38"/>
        <v>9747600</v>
      </c>
      <c r="K265" s="56">
        <f t="shared" si="38"/>
        <v>10084300</v>
      </c>
      <c r="M265" s="57"/>
    </row>
    <row r="266" spans="1:13" x14ac:dyDescent="0.25">
      <c r="A266" s="6"/>
      <c r="B266" s="6"/>
      <c r="C266" s="6"/>
      <c r="D266" s="6"/>
      <c r="E266" s="6"/>
      <c r="F266" s="6"/>
      <c r="G266" s="6"/>
      <c r="H266" s="18"/>
      <c r="I266" s="6"/>
      <c r="J266" s="6"/>
      <c r="K266" s="6"/>
      <c r="L266" s="6"/>
    </row>
    <row r="267" spans="1:13" x14ac:dyDescent="0.25">
      <c r="G267" s="30"/>
      <c r="H267" s="30"/>
    </row>
    <row r="268" spans="1:13" x14ac:dyDescent="0.25">
      <c r="G268" s="29"/>
    </row>
    <row r="270" spans="1:13" x14ac:dyDescent="0.25">
      <c r="G270" s="30"/>
    </row>
  </sheetData>
  <mergeCells count="14">
    <mergeCell ref="F12:F14"/>
    <mergeCell ref="G12:G14"/>
    <mergeCell ref="H12:H14"/>
    <mergeCell ref="I12:K13"/>
    <mergeCell ref="B12:C12"/>
    <mergeCell ref="D12:D14"/>
    <mergeCell ref="B13:B14"/>
    <mergeCell ref="C13:C14"/>
    <mergeCell ref="E12:E14"/>
    <mergeCell ref="D5:E5"/>
    <mergeCell ref="D6:E6"/>
    <mergeCell ref="D7:E7"/>
    <mergeCell ref="D8:E8"/>
    <mergeCell ref="B6:C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tanyahar</cp:lastModifiedBy>
  <cp:lastPrinted>2022-11-14T04:33:25Z</cp:lastPrinted>
  <dcterms:created xsi:type="dcterms:W3CDTF">2021-04-12T14:52:46Z</dcterms:created>
  <dcterms:modified xsi:type="dcterms:W3CDTF">2024-10-22T08:26:15Z</dcterms:modified>
</cp:coreProperties>
</file>